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610" windowHeight="9675" tabRatio="855" activeTab="0"/>
  </bookViews>
  <sheets>
    <sheet name="Constructed Data" sheetId="1" r:id="rId1"/>
    <sheet name="Original Data" sheetId="2" r:id="rId2"/>
  </sheets>
  <definedNames/>
  <calcPr fullCalcOnLoad="1"/>
</workbook>
</file>

<file path=xl/sharedStrings.xml><?xml version="1.0" encoding="utf-8"?>
<sst xmlns="http://schemas.openxmlformats.org/spreadsheetml/2006/main" count="766" uniqueCount="115">
  <si>
    <t>Germany</t>
  </si>
  <si>
    <t>Ireland</t>
  </si>
  <si>
    <t>Italy</t>
  </si>
  <si>
    <t>Country</t>
  </si>
  <si>
    <t>Concept</t>
  </si>
  <si>
    <t>Unit</t>
  </si>
  <si>
    <t>Scale</t>
  </si>
  <si>
    <t>Source</t>
  </si>
  <si>
    <t>% of GDP</t>
  </si>
  <si>
    <t>United States</t>
  </si>
  <si>
    <t>National Currency per U.S. Dollar, period average</t>
  </si>
  <si>
    <t>National Currency per US Dollar</t>
  </si>
  <si>
    <t>Index, 2005=100</t>
  </si>
  <si>
    <t>Brazil</t>
  </si>
  <si>
    <t>Canada</t>
  </si>
  <si>
    <t>China, P.R.: Mainland</t>
  </si>
  <si>
    <t>France</t>
  </si>
  <si>
    <t>India</t>
  </si>
  <si>
    <t>Israel</t>
  </si>
  <si>
    <t>Japan</t>
  </si>
  <si>
    <t>Korea, Republic of</t>
  </si>
  <si>
    <t>Malaysia</t>
  </si>
  <si>
    <t>Mexico</t>
  </si>
  <si>
    <t>Netherlands</t>
  </si>
  <si>
    <t>Nigeria</t>
  </si>
  <si>
    <t>Saudi Arabia</t>
  </si>
  <si>
    <t>Singapore</t>
  </si>
  <si>
    <t>Switzerland</t>
  </si>
  <si>
    <t>Thailand</t>
  </si>
  <si>
    <t>United Kingdom</t>
  </si>
  <si>
    <t>Net exports of goods and services</t>
  </si>
  <si>
    <t>Current account balance</t>
  </si>
  <si>
    <t>BEA</t>
  </si>
  <si>
    <t>Dollars</t>
  </si>
  <si>
    <t>Billions</t>
  </si>
  <si>
    <t>Gross domestic product</t>
  </si>
  <si>
    <t>Goods exports</t>
  </si>
  <si>
    <t>Goods imports</t>
  </si>
  <si>
    <t>Services exports</t>
  </si>
  <si>
    <t>Services imports</t>
  </si>
  <si>
    <t>Current account balance/GDP</t>
  </si>
  <si>
    <t>Trade balance/GDP</t>
  </si>
  <si>
    <t>Goods trade balance/GDP</t>
  </si>
  <si>
    <t>Services trade balance/GDP</t>
  </si>
  <si>
    <t>Gross domestic investment</t>
  </si>
  <si>
    <t>Investment/gdp</t>
  </si>
  <si>
    <t>Real 10-year treasury yield</t>
  </si>
  <si>
    <t>Construction labor share</t>
  </si>
  <si>
    <t>Gross Compensation of employees</t>
  </si>
  <si>
    <t>% of Gross compensation of employees</t>
  </si>
  <si>
    <t>O.1</t>
  </si>
  <si>
    <t>O.2</t>
  </si>
  <si>
    <t>C.1</t>
  </si>
  <si>
    <t>C.2</t>
  </si>
  <si>
    <t>Constructed Series</t>
  </si>
  <si>
    <t>C.3</t>
  </si>
  <si>
    <t>C.4</t>
  </si>
  <si>
    <t>C.5</t>
  </si>
  <si>
    <t>C.6</t>
  </si>
  <si>
    <t>C.7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</si>
  <si>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</si>
  <si>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</si>
  <si>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</si>
  <si>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</si>
  <si>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</si>
  <si>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</si>
  <si>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</si>
  <si>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</si>
  <si>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</si>
  <si>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</si>
  <si>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% per Annum</t>
  </si>
  <si>
    <t>Employees compensation, construction</t>
  </si>
  <si>
    <t>Employees compensation, private-goods producing industries</t>
  </si>
  <si>
    <t>Euro</t>
  </si>
  <si>
    <t>O.13</t>
  </si>
  <si>
    <t>O.14</t>
  </si>
  <si>
    <t>O.15</t>
  </si>
  <si>
    <t>O.16</t>
  </si>
  <si>
    <t>U.S. imports</t>
  </si>
  <si>
    <t>C.8</t>
  </si>
  <si>
    <t>C.9</t>
  </si>
  <si>
    <t>per U.S. basket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</si>
  <si>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</si>
  <si>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</si>
  <si>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</si>
  <si>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</si>
  <si>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</si>
  <si>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</si>
  <si>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</si>
  <si>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</si>
  <si>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</si>
  <si>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</si>
  <si>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US import weighted RER</t>
  </si>
  <si>
    <t>US-China RER, 1997=100</t>
  </si>
  <si>
    <t>US-Other RER, 1997=100</t>
  </si>
  <si>
    <t>Intermediate step</t>
  </si>
  <si>
    <t>% of total imports of U.S.'s top 20 import sources in 1992 including China</t>
  </si>
  <si>
    <t>% of total imports of U.S.'s top 20 import sources in 1992 excluding China</t>
  </si>
  <si>
    <t>COMTRADE</t>
  </si>
  <si>
    <t>Nominal Exchange Rate, annual basis</t>
  </si>
  <si>
    <t>Consumer Price Index, all items</t>
  </si>
  <si>
    <t>IMF IFS</t>
  </si>
  <si>
    <t>Original Series</t>
  </si>
  <si>
    <t>Goods labor share excluding construction</t>
  </si>
  <si>
    <t>Import share including China in 1992</t>
  </si>
  <si>
    <t>Import share excluding China in 1992</t>
  </si>
  <si>
    <t>Individual Real Exchange Rate</t>
  </si>
  <si>
    <t>Intermediate step including China</t>
  </si>
  <si>
    <t>Intermediate step excluding China</t>
  </si>
  <si>
    <t>US-China RER</t>
  </si>
  <si>
    <t>US Import Weighted RER, 1992=100</t>
  </si>
  <si>
    <t>US-Other RER</t>
  </si>
  <si>
    <t>per U.S. basket, 1992=100</t>
  </si>
  <si>
    <t>per U.S. basket, 1997=100</t>
  </si>
  <si>
    <t>CBO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</si>
</sst>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#####"/>
    <numFmt numFmtId="166" formatCode="#,##0.0"/>
    <numFmt numFmtId="167" formatCode="0.0000"/>
    <numFmt numFmtId="168" formatCode="0.0000000"/>
    <numFmt numFmtId="169" formatCode="[$-409]dddd\,\ mmmm\ dd\,\ yyyy"/>
    <numFmt numFmtId="170" formatCode="[$-409]h:mm:ss\ AM/PM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9">
      <alignment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0" fontId="1" fillId="0" borderId="0" xfId="65">
      <alignment/>
      <protection/>
    </xf>
    <xf numFmtId="0" fontId="3" fillId="0" borderId="0" xfId="65" applyFont="1">
      <alignment/>
      <protection/>
    </xf>
    <xf numFmtId="0" fontId="4" fillId="0" borderId="0" xfId="59" applyFont="1">
      <alignment/>
      <protection/>
    </xf>
    <xf numFmtId="0" fontId="2" fillId="0" borderId="0" xfId="6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59" applyFont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3" fillId="0" borderId="0" xfId="63" applyFont="1" applyFill="1">
      <alignment/>
      <protection/>
    </xf>
    <xf numFmtId="0" fontId="2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"/>
    </sheetView>
  </sheetViews>
  <sheetFormatPr defaultColWidth="9.140625" defaultRowHeight="15"/>
  <cols>
    <col min="1" max="1" width="9.140625" style="14" customWidth="1"/>
  </cols>
  <sheetData>
    <row r="1" spans="1:123" s="15" customFormat="1" ht="15">
      <c r="A1" s="14" t="s">
        <v>54</v>
      </c>
      <c r="B1" s="15" t="s">
        <v>52</v>
      </c>
      <c r="C1" s="15" t="s">
        <v>53</v>
      </c>
      <c r="D1" s="15" t="s">
        <v>55</v>
      </c>
      <c r="E1" s="15" t="s">
        <v>56</v>
      </c>
      <c r="F1" s="15" t="s">
        <v>57</v>
      </c>
      <c r="G1" s="15" t="s">
        <v>58</v>
      </c>
      <c r="H1" s="15" t="s">
        <v>59</v>
      </c>
      <c r="J1" s="22" t="s">
        <v>79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E1" s="22" t="s">
        <v>80</v>
      </c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Z1" s="22" t="s">
        <v>82</v>
      </c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U1" s="22" t="s">
        <v>83</v>
      </c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P1" s="22" t="s">
        <v>84</v>
      </c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K1" s="15" t="s">
        <v>85</v>
      </c>
      <c r="DL1" s="15" t="s">
        <v>86</v>
      </c>
      <c r="DM1" s="15" t="s">
        <v>87</v>
      </c>
      <c r="DO1" s="15" t="s">
        <v>88</v>
      </c>
      <c r="DP1" s="15" t="s">
        <v>89</v>
      </c>
      <c r="DR1" s="15" t="s">
        <v>90</v>
      </c>
      <c r="DS1" s="15" t="s">
        <v>91</v>
      </c>
    </row>
    <row r="2" spans="1:113" s="14" customFormat="1" ht="15">
      <c r="A2" s="14" t="s">
        <v>3</v>
      </c>
      <c r="B2" s="14" t="s">
        <v>9</v>
      </c>
      <c r="C2" s="14" t="s">
        <v>9</v>
      </c>
      <c r="D2" s="14" t="s">
        <v>9</v>
      </c>
      <c r="E2" s="14" t="s">
        <v>9</v>
      </c>
      <c r="F2" s="14" t="s">
        <v>9</v>
      </c>
      <c r="G2" s="14" t="s">
        <v>9</v>
      </c>
      <c r="H2" s="14" t="s">
        <v>9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0</v>
      </c>
      <c r="O2" s="11" t="s">
        <v>17</v>
      </c>
      <c r="P2" s="11" t="s">
        <v>1</v>
      </c>
      <c r="Q2" s="11" t="s">
        <v>18</v>
      </c>
      <c r="R2" s="11" t="s">
        <v>2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/>
      <c r="AE2" s="11" t="s">
        <v>13</v>
      </c>
      <c r="AF2" s="11" t="s">
        <v>14</v>
      </c>
      <c r="AG2" s="11" t="s">
        <v>15</v>
      </c>
      <c r="AH2" s="11" t="s">
        <v>16</v>
      </c>
      <c r="AI2" s="11" t="s">
        <v>0</v>
      </c>
      <c r="AJ2" s="11" t="s">
        <v>17</v>
      </c>
      <c r="AK2" s="11" t="s">
        <v>1</v>
      </c>
      <c r="AL2" s="11" t="s">
        <v>18</v>
      </c>
      <c r="AM2" s="11" t="s">
        <v>2</v>
      </c>
      <c r="AN2" s="11" t="s">
        <v>19</v>
      </c>
      <c r="AO2" s="11" t="s">
        <v>20</v>
      </c>
      <c r="AP2" s="11" t="s">
        <v>21</v>
      </c>
      <c r="AQ2" s="11" t="s">
        <v>22</v>
      </c>
      <c r="AR2" s="11" t="s">
        <v>23</v>
      </c>
      <c r="AS2" s="11" t="s">
        <v>24</v>
      </c>
      <c r="AT2" s="11" t="s">
        <v>25</v>
      </c>
      <c r="AU2" s="11" t="s">
        <v>26</v>
      </c>
      <c r="AV2" s="11" t="s">
        <v>27</v>
      </c>
      <c r="AW2" s="11" t="s">
        <v>28</v>
      </c>
      <c r="AX2" s="11" t="s">
        <v>29</v>
      </c>
      <c r="AZ2" s="11" t="s">
        <v>13</v>
      </c>
      <c r="BA2" s="11" t="s">
        <v>14</v>
      </c>
      <c r="BB2" s="11" t="s">
        <v>15</v>
      </c>
      <c r="BC2" s="11" t="s">
        <v>16</v>
      </c>
      <c r="BD2" s="11" t="s">
        <v>0</v>
      </c>
      <c r="BE2" s="11" t="s">
        <v>17</v>
      </c>
      <c r="BF2" s="11" t="s">
        <v>1</v>
      </c>
      <c r="BG2" s="11" t="s">
        <v>18</v>
      </c>
      <c r="BH2" s="11" t="s">
        <v>2</v>
      </c>
      <c r="BI2" s="11" t="s">
        <v>19</v>
      </c>
      <c r="BJ2" s="11" t="s">
        <v>20</v>
      </c>
      <c r="BK2" s="11" t="s">
        <v>21</v>
      </c>
      <c r="BL2" s="11" t="s">
        <v>22</v>
      </c>
      <c r="BM2" s="11" t="s">
        <v>23</v>
      </c>
      <c r="BN2" s="11" t="s">
        <v>24</v>
      </c>
      <c r="BO2" s="11" t="s">
        <v>25</v>
      </c>
      <c r="BP2" s="11" t="s">
        <v>26</v>
      </c>
      <c r="BQ2" s="11" t="s">
        <v>27</v>
      </c>
      <c r="BR2" s="11" t="s">
        <v>28</v>
      </c>
      <c r="BS2" s="11" t="s">
        <v>29</v>
      </c>
      <c r="BU2" s="11" t="s">
        <v>13</v>
      </c>
      <c r="BV2" s="11" t="s">
        <v>14</v>
      </c>
      <c r="BW2" s="11" t="s">
        <v>15</v>
      </c>
      <c r="BX2" s="11" t="s">
        <v>16</v>
      </c>
      <c r="BY2" s="11" t="s">
        <v>0</v>
      </c>
      <c r="BZ2" s="11" t="s">
        <v>17</v>
      </c>
      <c r="CA2" s="11" t="s">
        <v>1</v>
      </c>
      <c r="CB2" s="11" t="s">
        <v>18</v>
      </c>
      <c r="CC2" s="11" t="s">
        <v>2</v>
      </c>
      <c r="CD2" s="11" t="s">
        <v>19</v>
      </c>
      <c r="CE2" s="11" t="s">
        <v>20</v>
      </c>
      <c r="CF2" s="11" t="s">
        <v>21</v>
      </c>
      <c r="CG2" s="11" t="s">
        <v>22</v>
      </c>
      <c r="CH2" s="11" t="s">
        <v>23</v>
      </c>
      <c r="CI2" s="11" t="s">
        <v>24</v>
      </c>
      <c r="CJ2" s="11" t="s">
        <v>25</v>
      </c>
      <c r="CK2" s="11" t="s">
        <v>26</v>
      </c>
      <c r="CL2" s="11" t="s">
        <v>27</v>
      </c>
      <c r="CM2" s="11" t="s">
        <v>28</v>
      </c>
      <c r="CN2" s="11" t="s">
        <v>29</v>
      </c>
      <c r="CP2" s="11" t="s">
        <v>13</v>
      </c>
      <c r="CQ2" s="11" t="s">
        <v>14</v>
      </c>
      <c r="CR2" s="11" t="s">
        <v>15</v>
      </c>
      <c r="CS2" s="11" t="s">
        <v>16</v>
      </c>
      <c r="CT2" s="11" t="s">
        <v>0</v>
      </c>
      <c r="CU2" s="11" t="s">
        <v>17</v>
      </c>
      <c r="CV2" s="11" t="s">
        <v>1</v>
      </c>
      <c r="CW2" s="11" t="s">
        <v>18</v>
      </c>
      <c r="CX2" s="11" t="s">
        <v>2</v>
      </c>
      <c r="CY2" s="11" t="s">
        <v>19</v>
      </c>
      <c r="CZ2" s="11" t="s">
        <v>20</v>
      </c>
      <c r="DA2" s="11" t="s">
        <v>21</v>
      </c>
      <c r="DB2" s="11" t="s">
        <v>22</v>
      </c>
      <c r="DC2" s="11" t="s">
        <v>23</v>
      </c>
      <c r="DD2" s="11" t="s">
        <v>24</v>
      </c>
      <c r="DE2" s="11" t="s">
        <v>25</v>
      </c>
      <c r="DF2" s="11" t="s">
        <v>26</v>
      </c>
      <c r="DG2" s="11" t="s">
        <v>27</v>
      </c>
      <c r="DH2" s="11" t="s">
        <v>28</v>
      </c>
      <c r="DI2" s="11" t="s">
        <v>29</v>
      </c>
    </row>
    <row r="3" spans="1:123" s="14" customFormat="1" ht="15">
      <c r="A3" s="14" t="s">
        <v>4</v>
      </c>
      <c r="B3" s="14" t="s">
        <v>40</v>
      </c>
      <c r="C3" s="14" t="s">
        <v>41</v>
      </c>
      <c r="D3" s="14" t="s">
        <v>42</v>
      </c>
      <c r="E3" s="14" t="s">
        <v>43</v>
      </c>
      <c r="F3" s="14" t="s">
        <v>45</v>
      </c>
      <c r="G3" s="14" t="s">
        <v>103</v>
      </c>
      <c r="H3" s="14" t="s">
        <v>47</v>
      </c>
      <c r="J3" s="14" t="s">
        <v>104</v>
      </c>
      <c r="K3" s="14" t="s">
        <v>104</v>
      </c>
      <c r="L3" s="14" t="s">
        <v>104</v>
      </c>
      <c r="M3" s="14" t="s">
        <v>104</v>
      </c>
      <c r="N3" s="14" t="s">
        <v>104</v>
      </c>
      <c r="O3" s="14" t="s">
        <v>104</v>
      </c>
      <c r="P3" s="14" t="s">
        <v>104</v>
      </c>
      <c r="Q3" s="14" t="s">
        <v>104</v>
      </c>
      <c r="R3" s="14" t="s">
        <v>104</v>
      </c>
      <c r="S3" s="14" t="s">
        <v>104</v>
      </c>
      <c r="T3" s="14" t="s">
        <v>104</v>
      </c>
      <c r="U3" s="14" t="s">
        <v>104</v>
      </c>
      <c r="V3" s="14" t="s">
        <v>104</v>
      </c>
      <c r="W3" s="14" t="s">
        <v>104</v>
      </c>
      <c r="X3" s="14" t="s">
        <v>104</v>
      </c>
      <c r="Y3" s="14" t="s">
        <v>104</v>
      </c>
      <c r="Z3" s="14" t="s">
        <v>104</v>
      </c>
      <c r="AA3" s="14" t="s">
        <v>104</v>
      </c>
      <c r="AB3" s="14" t="s">
        <v>104</v>
      </c>
      <c r="AC3" s="14" t="s">
        <v>104</v>
      </c>
      <c r="AE3" s="14" t="s">
        <v>105</v>
      </c>
      <c r="AF3" s="14" t="s">
        <v>105</v>
      </c>
      <c r="AG3" s="14" t="s">
        <v>105</v>
      </c>
      <c r="AH3" s="14" t="s">
        <v>105</v>
      </c>
      <c r="AI3" s="14" t="s">
        <v>105</v>
      </c>
      <c r="AJ3" s="14" t="s">
        <v>105</v>
      </c>
      <c r="AK3" s="14" t="s">
        <v>105</v>
      </c>
      <c r="AL3" s="14" t="s">
        <v>105</v>
      </c>
      <c r="AM3" s="14" t="s">
        <v>105</v>
      </c>
      <c r="AN3" s="14" t="s">
        <v>105</v>
      </c>
      <c r="AO3" s="14" t="s">
        <v>105</v>
      </c>
      <c r="AP3" s="14" t="s">
        <v>105</v>
      </c>
      <c r="AQ3" s="14" t="s">
        <v>105</v>
      </c>
      <c r="AR3" s="14" t="s">
        <v>105</v>
      </c>
      <c r="AS3" s="14" t="s">
        <v>105</v>
      </c>
      <c r="AT3" s="14" t="s">
        <v>105</v>
      </c>
      <c r="AU3" s="14" t="s">
        <v>105</v>
      </c>
      <c r="AV3" s="14" t="s">
        <v>105</v>
      </c>
      <c r="AW3" s="14" t="s">
        <v>105</v>
      </c>
      <c r="AX3" s="14" t="s">
        <v>105</v>
      </c>
      <c r="AZ3" s="14" t="s">
        <v>106</v>
      </c>
      <c r="BA3" s="14" t="s">
        <v>106</v>
      </c>
      <c r="BB3" s="14" t="s">
        <v>106</v>
      </c>
      <c r="BC3" s="14" t="s">
        <v>106</v>
      </c>
      <c r="BD3" s="14" t="s">
        <v>106</v>
      </c>
      <c r="BE3" s="14" t="s">
        <v>106</v>
      </c>
      <c r="BF3" s="14" t="s">
        <v>106</v>
      </c>
      <c r="BG3" s="14" t="s">
        <v>106</v>
      </c>
      <c r="BH3" s="14" t="s">
        <v>106</v>
      </c>
      <c r="BI3" s="14" t="s">
        <v>106</v>
      </c>
      <c r="BJ3" s="14" t="s">
        <v>106</v>
      </c>
      <c r="BK3" s="14" t="s">
        <v>106</v>
      </c>
      <c r="BL3" s="14" t="s">
        <v>106</v>
      </c>
      <c r="BM3" s="14" t="s">
        <v>106</v>
      </c>
      <c r="BN3" s="14" t="s">
        <v>106</v>
      </c>
      <c r="BO3" s="14" t="s">
        <v>106</v>
      </c>
      <c r="BP3" s="14" t="s">
        <v>106</v>
      </c>
      <c r="BQ3" s="14" t="s">
        <v>106</v>
      </c>
      <c r="BR3" s="14" t="s">
        <v>106</v>
      </c>
      <c r="BS3" s="14" t="s">
        <v>106</v>
      </c>
      <c r="BU3" s="14" t="s">
        <v>107</v>
      </c>
      <c r="BV3" s="14" t="s">
        <v>107</v>
      </c>
      <c r="BW3" s="14" t="s">
        <v>107</v>
      </c>
      <c r="BX3" s="14" t="s">
        <v>107</v>
      </c>
      <c r="BY3" s="14" t="s">
        <v>107</v>
      </c>
      <c r="BZ3" s="14" t="s">
        <v>107</v>
      </c>
      <c r="CA3" s="14" t="s">
        <v>107</v>
      </c>
      <c r="CB3" s="14" t="s">
        <v>107</v>
      </c>
      <c r="CC3" s="14" t="s">
        <v>107</v>
      </c>
      <c r="CD3" s="14" t="s">
        <v>107</v>
      </c>
      <c r="CE3" s="14" t="s">
        <v>107</v>
      </c>
      <c r="CF3" s="14" t="s">
        <v>107</v>
      </c>
      <c r="CG3" s="14" t="s">
        <v>107</v>
      </c>
      <c r="CH3" s="14" t="s">
        <v>107</v>
      </c>
      <c r="CI3" s="14" t="s">
        <v>107</v>
      </c>
      <c r="CJ3" s="14" t="s">
        <v>107</v>
      </c>
      <c r="CK3" s="14" t="s">
        <v>107</v>
      </c>
      <c r="CL3" s="14" t="s">
        <v>107</v>
      </c>
      <c r="CM3" s="14" t="s">
        <v>107</v>
      </c>
      <c r="CN3" s="14" t="s">
        <v>107</v>
      </c>
      <c r="CP3" s="14" t="s">
        <v>108</v>
      </c>
      <c r="CQ3" s="14" t="s">
        <v>108</v>
      </c>
      <c r="CS3" s="14" t="s">
        <v>108</v>
      </c>
      <c r="CT3" s="14" t="s">
        <v>108</v>
      </c>
      <c r="CU3" s="14" t="s">
        <v>108</v>
      </c>
      <c r="CV3" s="14" t="s">
        <v>108</v>
      </c>
      <c r="CW3" s="14" t="s">
        <v>108</v>
      </c>
      <c r="CX3" s="14" t="s">
        <v>108</v>
      </c>
      <c r="CY3" s="14" t="s">
        <v>108</v>
      </c>
      <c r="CZ3" s="14" t="s">
        <v>108</v>
      </c>
      <c r="DA3" s="14" t="s">
        <v>108</v>
      </c>
      <c r="DB3" s="14" t="s">
        <v>108</v>
      </c>
      <c r="DC3" s="14" t="s">
        <v>108</v>
      </c>
      <c r="DD3" s="14" t="s">
        <v>108</v>
      </c>
      <c r="DE3" s="14" t="s">
        <v>108</v>
      </c>
      <c r="DF3" s="14" t="s">
        <v>108</v>
      </c>
      <c r="DG3" s="14" t="s">
        <v>108</v>
      </c>
      <c r="DH3" s="14" t="s">
        <v>108</v>
      </c>
      <c r="DI3" s="14" t="s">
        <v>108</v>
      </c>
      <c r="DK3" s="14" t="s">
        <v>92</v>
      </c>
      <c r="DL3" s="14" t="s">
        <v>109</v>
      </c>
      <c r="DM3" s="14" t="s">
        <v>95</v>
      </c>
      <c r="DO3" s="14" t="s">
        <v>110</v>
      </c>
      <c r="DP3" s="14" t="s">
        <v>111</v>
      </c>
      <c r="DR3" s="14" t="s">
        <v>93</v>
      </c>
      <c r="DS3" s="14" t="s">
        <v>94</v>
      </c>
    </row>
    <row r="4" spans="1:123" s="14" customFormat="1" ht="15">
      <c r="A4" s="18" t="s">
        <v>5</v>
      </c>
      <c r="B4" s="14" t="s">
        <v>8</v>
      </c>
      <c r="C4" s="14" t="s">
        <v>8</v>
      </c>
      <c r="D4" s="14" t="s">
        <v>8</v>
      </c>
      <c r="E4" s="14" t="s">
        <v>8</v>
      </c>
      <c r="F4" s="14" t="s">
        <v>8</v>
      </c>
      <c r="G4" s="14" t="s">
        <v>49</v>
      </c>
      <c r="H4" s="14" t="s">
        <v>49</v>
      </c>
      <c r="J4" s="14" t="s">
        <v>96</v>
      </c>
      <c r="K4" s="14" t="s">
        <v>96</v>
      </c>
      <c r="L4" s="14" t="s">
        <v>96</v>
      </c>
      <c r="M4" s="14" t="s">
        <v>96</v>
      </c>
      <c r="N4" s="14" t="s">
        <v>96</v>
      </c>
      <c r="O4" s="14" t="s">
        <v>96</v>
      </c>
      <c r="P4" s="14" t="s">
        <v>96</v>
      </c>
      <c r="Q4" s="14" t="s">
        <v>96</v>
      </c>
      <c r="R4" s="14" t="s">
        <v>96</v>
      </c>
      <c r="S4" s="14" t="s">
        <v>96</v>
      </c>
      <c r="T4" s="14" t="s">
        <v>96</v>
      </c>
      <c r="U4" s="14" t="s">
        <v>96</v>
      </c>
      <c r="V4" s="14" t="s">
        <v>96</v>
      </c>
      <c r="W4" s="14" t="s">
        <v>96</v>
      </c>
      <c r="X4" s="14" t="s">
        <v>96</v>
      </c>
      <c r="Y4" s="14" t="s">
        <v>96</v>
      </c>
      <c r="Z4" s="14" t="s">
        <v>96</v>
      </c>
      <c r="AA4" s="14" t="s">
        <v>96</v>
      </c>
      <c r="AB4" s="14" t="s">
        <v>96</v>
      </c>
      <c r="AC4" s="14" t="s">
        <v>96</v>
      </c>
      <c r="AE4" s="14" t="s">
        <v>97</v>
      </c>
      <c r="AF4" s="14" t="s">
        <v>97</v>
      </c>
      <c r="AG4" s="14" t="s">
        <v>97</v>
      </c>
      <c r="AH4" s="14" t="s">
        <v>97</v>
      </c>
      <c r="AI4" s="14" t="s">
        <v>97</v>
      </c>
      <c r="AJ4" s="14" t="s">
        <v>97</v>
      </c>
      <c r="AK4" s="14" t="s">
        <v>97</v>
      </c>
      <c r="AL4" s="14" t="s">
        <v>97</v>
      </c>
      <c r="AM4" s="14" t="s">
        <v>97</v>
      </c>
      <c r="AN4" s="14" t="s">
        <v>97</v>
      </c>
      <c r="AO4" s="14" t="s">
        <v>97</v>
      </c>
      <c r="AP4" s="14" t="s">
        <v>97</v>
      </c>
      <c r="AQ4" s="14" t="s">
        <v>97</v>
      </c>
      <c r="AR4" s="14" t="s">
        <v>97</v>
      </c>
      <c r="AS4" s="14" t="s">
        <v>97</v>
      </c>
      <c r="AT4" s="14" t="s">
        <v>97</v>
      </c>
      <c r="AU4" s="14" t="s">
        <v>97</v>
      </c>
      <c r="AV4" s="14" t="s">
        <v>97</v>
      </c>
      <c r="AW4" s="14" t="s">
        <v>97</v>
      </c>
      <c r="AX4" s="14" t="s">
        <v>97</v>
      </c>
      <c r="AZ4" s="14" t="s">
        <v>81</v>
      </c>
      <c r="BA4" s="14" t="s">
        <v>81</v>
      </c>
      <c r="BB4" s="14" t="s">
        <v>81</v>
      </c>
      <c r="BC4" s="14" t="s">
        <v>81</v>
      </c>
      <c r="BD4" s="14" t="s">
        <v>81</v>
      </c>
      <c r="BE4" s="14" t="s">
        <v>81</v>
      </c>
      <c r="BF4" s="14" t="s">
        <v>81</v>
      </c>
      <c r="BG4" s="14" t="s">
        <v>81</v>
      </c>
      <c r="BH4" s="14" t="s">
        <v>81</v>
      </c>
      <c r="BI4" s="14" t="s">
        <v>81</v>
      </c>
      <c r="BJ4" s="14" t="s">
        <v>81</v>
      </c>
      <c r="BK4" s="14" t="s">
        <v>81</v>
      </c>
      <c r="BL4" s="14" t="s">
        <v>81</v>
      </c>
      <c r="BM4" s="14" t="s">
        <v>81</v>
      </c>
      <c r="BN4" s="14" t="s">
        <v>81</v>
      </c>
      <c r="BO4" s="14" t="s">
        <v>81</v>
      </c>
      <c r="BP4" s="14" t="s">
        <v>81</v>
      </c>
      <c r="BQ4" s="14" t="s">
        <v>81</v>
      </c>
      <c r="BR4" s="14" t="s">
        <v>81</v>
      </c>
      <c r="BS4" s="14" t="s">
        <v>81</v>
      </c>
      <c r="DK4" s="14" t="s">
        <v>81</v>
      </c>
      <c r="DL4" s="14" t="s">
        <v>81</v>
      </c>
      <c r="DO4" s="14" t="s">
        <v>112</v>
      </c>
      <c r="DP4" s="14" t="s">
        <v>81</v>
      </c>
      <c r="DR4" s="14" t="s">
        <v>113</v>
      </c>
      <c r="DS4" s="14" t="s">
        <v>113</v>
      </c>
    </row>
    <row r="5" spans="1:123" s="14" customFormat="1" ht="15">
      <c r="A5" s="18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J5" s="14" t="s">
        <v>5</v>
      </c>
      <c r="K5" s="14" t="s">
        <v>5</v>
      </c>
      <c r="L5" s="14" t="s">
        <v>5</v>
      </c>
      <c r="M5" s="14" t="s">
        <v>5</v>
      </c>
      <c r="N5" s="14" t="s">
        <v>5</v>
      </c>
      <c r="O5" s="14" t="s">
        <v>5</v>
      </c>
      <c r="P5" s="14" t="s">
        <v>5</v>
      </c>
      <c r="Q5" s="14" t="s">
        <v>5</v>
      </c>
      <c r="R5" s="14" t="s">
        <v>5</v>
      </c>
      <c r="S5" s="14" t="s">
        <v>5</v>
      </c>
      <c r="T5" s="14" t="s">
        <v>5</v>
      </c>
      <c r="U5" s="14" t="s">
        <v>5</v>
      </c>
      <c r="V5" s="14" t="s">
        <v>5</v>
      </c>
      <c r="W5" s="14" t="s">
        <v>5</v>
      </c>
      <c r="X5" s="14" t="s">
        <v>5</v>
      </c>
      <c r="Y5" s="14" t="s">
        <v>5</v>
      </c>
      <c r="Z5" s="14" t="s">
        <v>5</v>
      </c>
      <c r="AA5" s="14" t="s">
        <v>5</v>
      </c>
      <c r="AB5" s="14" t="s">
        <v>5</v>
      </c>
      <c r="AC5" s="14" t="s">
        <v>5</v>
      </c>
      <c r="AE5" s="14" t="s">
        <v>5</v>
      </c>
      <c r="AF5" s="14" t="s">
        <v>5</v>
      </c>
      <c r="AG5" s="14" t="s">
        <v>5</v>
      </c>
      <c r="AH5" s="14" t="s">
        <v>5</v>
      </c>
      <c r="AI5" s="14" t="s">
        <v>5</v>
      </c>
      <c r="AJ5" s="14" t="s">
        <v>5</v>
      </c>
      <c r="AK5" s="14" t="s">
        <v>5</v>
      </c>
      <c r="AL5" s="14" t="s">
        <v>5</v>
      </c>
      <c r="AM5" s="14" t="s">
        <v>5</v>
      </c>
      <c r="AN5" s="14" t="s">
        <v>5</v>
      </c>
      <c r="AO5" s="14" t="s">
        <v>5</v>
      </c>
      <c r="AP5" s="14" t="s">
        <v>5</v>
      </c>
      <c r="AQ5" s="14" t="s">
        <v>5</v>
      </c>
      <c r="AR5" s="14" t="s">
        <v>5</v>
      </c>
      <c r="AS5" s="14" t="s">
        <v>5</v>
      </c>
      <c r="AT5" s="14" t="s">
        <v>5</v>
      </c>
      <c r="AU5" s="14" t="s">
        <v>5</v>
      </c>
      <c r="AV5" s="14" t="s">
        <v>5</v>
      </c>
      <c r="AW5" s="14" t="s">
        <v>5</v>
      </c>
      <c r="AX5" s="14" t="s">
        <v>5</v>
      </c>
      <c r="AZ5" s="14" t="s">
        <v>5</v>
      </c>
      <c r="BA5" s="14" t="s">
        <v>5</v>
      </c>
      <c r="BB5" s="14" t="s">
        <v>5</v>
      </c>
      <c r="BC5" s="14" t="s">
        <v>5</v>
      </c>
      <c r="BD5" s="14" t="s">
        <v>5</v>
      </c>
      <c r="BE5" s="14" t="s">
        <v>5</v>
      </c>
      <c r="BF5" s="14" t="s">
        <v>5</v>
      </c>
      <c r="BG5" s="14" t="s">
        <v>5</v>
      </c>
      <c r="BH5" s="14" t="s">
        <v>5</v>
      </c>
      <c r="BI5" s="14" t="s">
        <v>5</v>
      </c>
      <c r="BJ5" s="14" t="s">
        <v>5</v>
      </c>
      <c r="BK5" s="14" t="s">
        <v>5</v>
      </c>
      <c r="BL5" s="14" t="s">
        <v>5</v>
      </c>
      <c r="BM5" s="14" t="s">
        <v>5</v>
      </c>
      <c r="BN5" s="14" t="s">
        <v>5</v>
      </c>
      <c r="BO5" s="14" t="s">
        <v>5</v>
      </c>
      <c r="BP5" s="14" t="s">
        <v>5</v>
      </c>
      <c r="BQ5" s="14" t="s">
        <v>5</v>
      </c>
      <c r="BR5" s="14" t="s">
        <v>5</v>
      </c>
      <c r="BS5" s="14" t="s">
        <v>5</v>
      </c>
      <c r="DK5" s="14" t="s">
        <v>5</v>
      </c>
      <c r="DL5" s="14" t="s">
        <v>5</v>
      </c>
      <c r="DO5" s="14" t="s">
        <v>5</v>
      </c>
      <c r="DP5" s="14" t="s">
        <v>5</v>
      </c>
      <c r="DR5" s="14" t="s">
        <v>5</v>
      </c>
      <c r="DS5" s="14" t="s">
        <v>5</v>
      </c>
    </row>
    <row r="6" spans="1:50" ht="15">
      <c r="A6" s="14">
        <v>1990</v>
      </c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">
      <c r="A7" s="14">
        <v>1991</v>
      </c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123" ht="15">
      <c r="A8" s="14">
        <v>1992</v>
      </c>
      <c r="B8">
        <f>100*'Original Data'!C9/'Original Data'!B9</f>
        <v>-0.8137899500181323</v>
      </c>
      <c r="C8">
        <f>100*'Original Data'!D9/'Original Data'!B9</f>
        <v>-0.5171625435567537</v>
      </c>
      <c r="D8">
        <f>100*('Original Data'!E9-'Original Data'!G9)/'Original Data'!B9</f>
        <v>-1.5278369045929707</v>
      </c>
      <c r="E8">
        <f>100*('Original Data'!F9-'Original Data'!H9)/'Original Data'!B9</f>
        <v>1.010674361036217</v>
      </c>
      <c r="F8">
        <f>'Original Data'!I9*100/'Original Data'!B9</f>
        <v>17.153083266322945</v>
      </c>
      <c r="G8">
        <f>100*('Original Data'!M9-'Original Data'!L9)/'Original Data'!K9</f>
        <v>19.68963240149681</v>
      </c>
      <c r="H8">
        <f>100*'Original Data'!L9/'Original Data'!K9</f>
        <v>4.37211093990755</v>
      </c>
      <c r="I8" s="10"/>
      <c r="J8">
        <f>'Original Data'!BI9/SUM('Original Data'!$BI9:$CB9)</f>
        <v>0.018727281859422813</v>
      </c>
      <c r="K8">
        <f>'Original Data'!BJ9/SUM('Original Data'!$BI9:$CB9)</f>
        <v>0.23279369993419363</v>
      </c>
      <c r="L8">
        <f>'Original Data'!BK9/SUM('Original Data'!$BI9:$CB9)</f>
        <v>0.06311887019087871</v>
      </c>
      <c r="M8">
        <f>'Original Data'!BL9/SUM('Original Data'!$BI9:$CB9)</f>
        <v>0.0350906047906405</v>
      </c>
      <c r="N8">
        <f>'Original Data'!BM9/SUM('Original Data'!$BI9:$CB9)</f>
        <v>0.06805038014498832</v>
      </c>
      <c r="O8">
        <f>'Original Data'!BN9/SUM('Original Data'!$BI9:$CB9)</f>
        <v>0.009348332000715363</v>
      </c>
      <c r="P8">
        <f>'Original Data'!BO9/SUM('Original Data'!$BI9:$CB9)</f>
        <v>0.00532302763740644</v>
      </c>
      <c r="Q8">
        <f>'Original Data'!BP9/SUM('Original Data'!$BI9:$CB9)</f>
        <v>0.008973437372146603</v>
      </c>
      <c r="R8">
        <f>'Original Data'!BQ9/SUM('Original Data'!$BI9:$CB9)</f>
        <v>0.029531569675151925</v>
      </c>
      <c r="S8">
        <f>'Original Data'!BR9/SUM('Original Data'!$BI9:$CB9)</f>
        <v>0.23043921328156577</v>
      </c>
      <c r="T8">
        <f>'Original Data'!BS9/SUM('Original Data'!$BI9:$CB9)</f>
        <v>0.03992285554306877</v>
      </c>
      <c r="U8">
        <f>'Original Data'!BT9/SUM('Original Data'!$BI9:$CB9)</f>
        <v>0.019762631383131408</v>
      </c>
      <c r="V8">
        <f>'Original Data'!BU9/SUM('Original Data'!$BI9:$CB9)</f>
        <v>0.08246779962677817</v>
      </c>
      <c r="W8">
        <f>'Original Data'!BV9/SUM('Original Data'!$BI9:$CB9)</f>
        <v>0.012720070172490763</v>
      </c>
      <c r="X8">
        <f>'Original Data'!BW9/SUM('Original Data'!$BI9:$CB9)</f>
        <v>0.012185617350419812</v>
      </c>
      <c r="Y8">
        <f>'Original Data'!BX9/SUM('Original Data'!$BI9:$CB9)</f>
        <v>0.025950261528177934</v>
      </c>
      <c r="Z8">
        <f>'Original Data'!BY9/SUM('Original Data'!$BI9:$CB9)</f>
        <v>0.026581132595175225</v>
      </c>
      <c r="AA8">
        <f>'Original Data'!BZ9/SUM('Original Data'!$BI9:$CB9)</f>
        <v>0.013266473134443993</v>
      </c>
      <c r="AB8">
        <f>'Original Data'!CA9/SUM('Original Data'!$BI9:$CB9)</f>
        <v>0.018226814649788554</v>
      </c>
      <c r="AC8">
        <f>'Original Data'!CB9/SUM('Original Data'!$BI9:$CB9)</f>
        <v>0.047519927129415294</v>
      </c>
      <c r="AE8">
        <f>'Original Data'!BI9/(SUM('Original Data'!$BI9:$CB9)-'Original Data'!$BK9)</f>
        <v>0.019988962594687205</v>
      </c>
      <c r="AF8">
        <f>'Original Data'!BJ9/(SUM('Original Data'!$BI9:$CB9)-'Original Data'!$BK9)</f>
        <v>0.24847730680798605</v>
      </c>
      <c r="AG8">
        <v>0</v>
      </c>
      <c r="AH8">
        <f>'Original Data'!BL9/(SUM('Original Data'!$BI9:$CB9)-'Original Data'!$BK9)</f>
        <v>0.03745470334938842</v>
      </c>
      <c r="AI8">
        <f>'Original Data'!BM9/(SUM('Original Data'!$BI9:$CB9)-'Original Data'!$BK9)</f>
        <v>0.07263502058030863</v>
      </c>
      <c r="AJ8">
        <f>'Original Data'!BN9/(SUM('Original Data'!$BI9:$CB9)-'Original Data'!$BK9)</f>
        <v>0.009978140986381034</v>
      </c>
      <c r="AK8">
        <f>'Original Data'!BO9/(SUM('Original Data'!$BI9:$CB9)-'Original Data'!$BK9)</f>
        <v>0.005681646761837273</v>
      </c>
      <c r="AL8">
        <f>'Original Data'!BP9/(SUM('Original Data'!$BI9:$CB9)-'Original Data'!$BK9)</f>
        <v>0.009577989231114983</v>
      </c>
      <c r="AM8">
        <f>'Original Data'!BQ9/(SUM('Original Data'!$BI9:$CB9)-'Original Data'!$BK9)</f>
        <v>0.03152114898628457</v>
      </c>
      <c r="AN8">
        <f>'Original Data'!BR9/(SUM('Original Data'!$BI9:$CB9)-'Original Data'!$BK9)</f>
        <v>0.24596419540279896</v>
      </c>
      <c r="AO8">
        <f>'Original Data'!BS9/(SUM('Original Data'!$BI9:$CB9)-'Original Data'!$BK9)</f>
        <v>0.042612508964934105</v>
      </c>
      <c r="AP8">
        <f>'Original Data'!BT9/(SUM('Original Data'!$BI9:$CB9)-'Original Data'!$BK9)</f>
        <v>0.02109406492919525</v>
      </c>
      <c r="AQ8">
        <f>'Original Data'!BU9/(SUM('Original Data'!$BI9:$CB9)-'Original Data'!$BK9)</f>
        <v>0.08802375990172844</v>
      </c>
      <c r="AR8">
        <f>'Original Data'!BV9/(SUM('Original Data'!$BI9:$CB9)-'Original Data'!$BK9)</f>
        <v>0.013577037435989698</v>
      </c>
      <c r="AS8">
        <f>'Original Data'!BW9/(SUM('Original Data'!$BI9:$CB9)-'Original Data'!$BK9)</f>
        <v>0.013006577849318506</v>
      </c>
      <c r="AT8">
        <f>'Original Data'!BX9/(SUM('Original Data'!$BI9:$CB9)-'Original Data'!$BK9)</f>
        <v>0.02769856356639929</v>
      </c>
      <c r="AU8">
        <f>'Original Data'!BY9/(SUM('Original Data'!$BI9:$CB9)-'Original Data'!$BK9)</f>
        <v>0.02837193721746837</v>
      </c>
      <c r="AV8">
        <f>'Original Data'!BZ9/(SUM('Original Data'!$BI9:$CB9)-'Original Data'!$BK9)</f>
        <v>0.014160252258626325</v>
      </c>
      <c r="AW8">
        <f>'Original Data'!CA9/(SUM('Original Data'!$BI9:$CB9)-'Original Data'!$BK9)</f>
        <v>0.019454778274274834</v>
      </c>
      <c r="AX8">
        <f>'Original Data'!CB9/(SUM('Original Data'!$BI9:$CB9)-'Original Data'!$BK9)</f>
        <v>0.050721404901278064</v>
      </c>
      <c r="AZ8">
        <f>'Original Data'!AN9/('Original Data'!P9*'Original Data'!$AM9)</f>
        <v>0.44811764559628625</v>
      </c>
      <c r="BA8">
        <f>'Original Data'!AO9/('Original Data'!Q9*'Original Data'!$AM9)</f>
        <v>0.9040174079446388</v>
      </c>
      <c r="BB8">
        <f>'Original Data'!AP9/('Original Data'!R9*'Original Data'!$AM9)</f>
        <v>0.129927991200877</v>
      </c>
      <c r="BC8">
        <f>'Original Data'!AQ9/('Original Data'!S9*'Original Data'!$AM9)</f>
        <v>0.21323769139729884</v>
      </c>
      <c r="BD8">
        <f>'Original Data'!AR9/('Original Data'!T9*'Original Data'!$AM9)</f>
        <v>0.7109111935032474</v>
      </c>
      <c r="BE8">
        <f>'Original Data'!AS9/('Original Data'!U9*'Original Data'!$AM9)</f>
        <v>0.023752416813367514</v>
      </c>
      <c r="BF8">
        <f>'Original Data'!AT9/('Original Data'!V9*'Original Data'!$AM9)</f>
        <v>1.6514227427205035</v>
      </c>
      <c r="BG8">
        <f>'Original Data'!AU9/('Original Data'!W9*'Original Data'!$AM9)</f>
        <v>0.27942055338427896</v>
      </c>
      <c r="BH8">
        <f>'Original Data'!AV9/('Original Data'!X9*'Original Data'!$AM9)</f>
        <v>0.0007767530647042024</v>
      </c>
      <c r="BI8">
        <f>'Original Data'!AW9/('Original Data'!Y9*'Original Data'!$AM9)</f>
        <v>0.010865137713764307</v>
      </c>
      <c r="BJ8">
        <f>'Original Data'!AX9/('Original Data'!Z9*'Original Data'!$AM9)</f>
        <v>0.0010711708403594814</v>
      </c>
      <c r="BK8">
        <f>'Original Data'!AY9/('Original Data'!AA9*'Original Data'!$AM9)</f>
        <v>0.3867114818648081</v>
      </c>
      <c r="BL8">
        <f>'Original Data'!AZ9/('Original Data'!AB9*'Original Data'!$AM9)</f>
        <v>0.09303398136827534</v>
      </c>
      <c r="BM8">
        <f>'Original Data'!BA9/('Original Data'!AC9*'Original Data'!$AM9)</f>
        <v>0.585829434066516</v>
      </c>
      <c r="BN8">
        <f>'Original Data'!BB9/('Original Data'!AD9*'Original Data'!$AM9)</f>
        <v>0.005169413686041357</v>
      </c>
      <c r="BO8">
        <f>'Original Data'!BC9/('Original Data'!AE9*'Original Data'!$AM9)</f>
        <v>0.35123169656001</v>
      </c>
      <c r="BP8">
        <f>'Original Data'!BD9/('Original Data'!AF9*'Original Data'!$AM9)</f>
        <v>0.7378885853205798</v>
      </c>
      <c r="BQ8">
        <f>'Original Data'!BE9/('Original Data'!AG9*'Original Data'!$AM9)</f>
        <v>0.8622609667770775</v>
      </c>
      <c r="BR8">
        <f>'Original Data'!BF9/('Original Data'!AH9*'Original Data'!$AM9)</f>
        <v>0.034671219904793486</v>
      </c>
      <c r="BS8">
        <f>'Original Data'!BG9/('Original Data'!AI9*'Original Data'!$AM9)</f>
        <v>1.9573835461638713</v>
      </c>
      <c r="BU8" s="2">
        <f>J$8*(LN(AZ8)-LN(J$8))</f>
        <v>0.05946051351473023</v>
      </c>
      <c r="BV8" s="2">
        <f aca="true" t="shared" si="0" ref="BV8:BV28">K$8*(LN(BA8)-LN(K$8))</f>
        <v>0.3158302730126426</v>
      </c>
      <c r="BW8" s="2">
        <f>L$8*(LN(BB8)-LN(L$8))</f>
        <v>0.045569337782879686</v>
      </c>
      <c r="BX8" s="2">
        <f aca="true" t="shared" si="1" ref="BX8:BX28">M$8*(LN(BC8)-LN(M$8))</f>
        <v>0.0633200854180418</v>
      </c>
      <c r="BY8" s="2">
        <f aca="true" t="shared" si="2" ref="BY8:BY28">N$8*(LN(BD8)-LN(N$8))</f>
        <v>0.15966655269858246</v>
      </c>
      <c r="BZ8" s="2">
        <f aca="true" t="shared" si="3" ref="BZ8:BZ28">O$8*(LN(BE8)-LN(O$8))</f>
        <v>0.008717192024501382</v>
      </c>
      <c r="CA8" s="2">
        <f aca="true" t="shared" si="4" ref="CA8:CA28">P$8*(LN(BF8)-LN(P$8))</f>
        <v>0.0305400737728056</v>
      </c>
      <c r="CB8" s="2">
        <f aca="true" t="shared" si="5" ref="CB8:CB28">Q$8*(LN(BG8)-LN(Q$8))</f>
        <v>0.03085470852149595</v>
      </c>
      <c r="CC8" s="2">
        <f aca="true" t="shared" si="6" ref="CC8:CC28">R$8*(LN(BH8)-LN(R$8))</f>
        <v>-0.10743858612875554</v>
      </c>
      <c r="CD8" s="2">
        <f aca="true" t="shared" si="7" ref="CD8:CD28">S$8*(LN(BI8)-LN(S$8))</f>
        <v>-0.7038599443861474</v>
      </c>
      <c r="CE8" s="2">
        <f aca="true" t="shared" si="8" ref="CE8:CE28">T$8*(LN(BJ8)-LN(T$8))</f>
        <v>-0.14444874366040966</v>
      </c>
      <c r="CF8" s="2">
        <f aca="true" t="shared" si="9" ref="CF8:CF28">U$8*(LN(BK8)-LN(U$8))</f>
        <v>0.05877181357357465</v>
      </c>
      <c r="CG8" s="2">
        <f aca="true" t="shared" si="10" ref="CG8:CG28">V$8*(LN(BL8)-LN(V$8))</f>
        <v>0.009942062922202776</v>
      </c>
      <c r="CH8" s="2">
        <f aca="true" t="shared" si="11" ref="CH8:CH28">W$8*(LN(BM8)-LN(W$8))</f>
        <v>0.048715930278684136</v>
      </c>
      <c r="CI8" s="2">
        <f aca="true" t="shared" si="12" ref="CI8:CI28">X$8*(LN(BN8)-LN(X$8))</f>
        <v>-0.010449131240488008</v>
      </c>
      <c r="CJ8" s="2">
        <f aca="true" t="shared" si="13" ref="CJ8:CJ28">Y$8*(LN(BO8)-LN(Y$8))</f>
        <v>0.06760729310444136</v>
      </c>
      <c r="CK8" s="2">
        <f aca="true" t="shared" si="14" ref="CK8:CK28">Z$8*(LN(BP8)-LN(Z$8))</f>
        <v>0.08834481789084493</v>
      </c>
      <c r="CL8" s="2">
        <f aca="true" t="shared" si="15" ref="CL8:CL28">AA$8*(LN(BQ8)-LN(AA$8))</f>
        <v>0.055378476737535924</v>
      </c>
      <c r="CM8" s="2">
        <f aca="true" t="shared" si="16" ref="CM8:CM28">AB$8*(LN(BR8)-LN(AB$8))</f>
        <v>0.01172013532724144</v>
      </c>
      <c r="CN8" s="2">
        <f aca="true" t="shared" si="17" ref="CN8:CN28">AC$8*(LN(BS8)-LN(AC$8))</f>
        <v>0.17668929603435496</v>
      </c>
      <c r="CP8" s="2">
        <f aca="true" t="shared" si="18" ref="CP8:CP28">AE$8*(LN(AZ8)-LN(AE$8))</f>
        <v>0.06216318601842974</v>
      </c>
      <c r="CQ8" s="2">
        <f aca="true" t="shared" si="19" ref="CQ8:DI19">AF$8*(LN(BA8)-LN(AF$8))</f>
        <v>0.3209077201913034</v>
      </c>
      <c r="CR8" s="2">
        <v>0</v>
      </c>
      <c r="CS8" s="2">
        <f t="shared" si="19"/>
        <v>0.06514403566276551</v>
      </c>
      <c r="CT8" s="2">
        <f t="shared" si="19"/>
        <v>0.1656877698283262</v>
      </c>
      <c r="CU8" s="2">
        <f t="shared" si="19"/>
        <v>0.008653916819051609</v>
      </c>
      <c r="CV8" s="2">
        <f t="shared" si="19"/>
        <v>0.03222716035093577</v>
      </c>
      <c r="CW8" s="2">
        <f t="shared" si="19"/>
        <v>0.03230895532607917</v>
      </c>
      <c r="CX8" s="2">
        <f t="shared" si="19"/>
        <v>-0.11673200317748945</v>
      </c>
      <c r="CY8" s="2">
        <f t="shared" si="19"/>
        <v>-0.767316468659243</v>
      </c>
      <c r="CZ8" s="2">
        <f t="shared" si="19"/>
        <v>-0.15695872607875774</v>
      </c>
      <c r="DA8" s="2">
        <f t="shared" si="19"/>
        <v>0.06135603606810729</v>
      </c>
      <c r="DB8" s="2">
        <f t="shared" si="19"/>
        <v>0.0048728228702304074</v>
      </c>
      <c r="DC8" s="2">
        <f t="shared" si="19"/>
        <v>0.05111277683748537</v>
      </c>
      <c r="DD8" s="2">
        <f t="shared" si="19"/>
        <v>-0.01200111661085777</v>
      </c>
      <c r="DE8" s="2">
        <f>AT$8*(LN(BO8)-LN(AT$8))</f>
        <v>0.07035616723279603</v>
      </c>
      <c r="DF8" s="2">
        <f t="shared" si="19"/>
        <v>0.09244690217120378</v>
      </c>
      <c r="DG8" s="2">
        <f t="shared" si="19"/>
        <v>0.05818616255716717</v>
      </c>
      <c r="DH8" s="2">
        <f t="shared" si="19"/>
        <v>0.011241306204275657</v>
      </c>
      <c r="DI8" s="2">
        <f t="shared" si="19"/>
        <v>0.18528609989793793</v>
      </c>
      <c r="DK8">
        <f>SUM(BU8:CN8)</f>
        <v>0.2649321571987593</v>
      </c>
      <c r="DL8">
        <f>BB8</f>
        <v>0.129927991200877</v>
      </c>
      <c r="DM8">
        <f>SUM(CP8:DI8)</f>
        <v>0.16894270350974713</v>
      </c>
      <c r="DO8" s="2">
        <f>100*EXP(DK8)/EXP($DK$8)</f>
        <v>100</v>
      </c>
      <c r="DP8" s="2">
        <f aca="true" t="shared" si="20" ref="DP8:DP28">EXP(DM8)</f>
        <v>1.1840522949396008</v>
      </c>
      <c r="DR8">
        <f>100*DL8/DL$13</f>
        <v>92.79393734790833</v>
      </c>
      <c r="DS8">
        <f>100*DP8/DP$13</f>
        <v>108.94618885661609</v>
      </c>
    </row>
    <row r="9" spans="1:123" ht="15">
      <c r="A9" s="14">
        <v>1993</v>
      </c>
      <c r="B9">
        <f>100*'Original Data'!C10/'Original Data'!B10</f>
        <v>-1.271950085490596</v>
      </c>
      <c r="C9">
        <f>100*'Original Data'!D10/'Original Data'!B10</f>
        <v>-0.9658937516873146</v>
      </c>
      <c r="D9">
        <f>100*('Original Data'!E10-'Original Data'!G10)/'Original Data'!B10</f>
        <v>-1.9932807391186969</v>
      </c>
      <c r="E9">
        <f>100*('Original Data'!F10-'Original Data'!H10)/'Original Data'!B10</f>
        <v>1.0273869874313823</v>
      </c>
      <c r="F9">
        <f>'Original Data'!I10*100/'Original Data'!B10</f>
        <v>17.59006509283979</v>
      </c>
      <c r="G9">
        <f>100*('Original Data'!M10-'Original Data'!L10)/'Original Data'!K10</f>
        <v>19.447952847068727</v>
      </c>
      <c r="H9">
        <f>100*'Original Data'!L10/'Original Data'!K10</f>
        <v>4.3626986632986</v>
      </c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Z9">
        <f>'Original Data'!AN10/('Original Data'!P10*'Original Data'!$AM10)</f>
        <v>0.45039868910286107</v>
      </c>
      <c r="BA9">
        <f>'Original Data'!AO10/('Original Data'!Q10*'Original Data'!$AM10)</f>
        <v>0.8378774594962931</v>
      </c>
      <c r="BB9">
        <f>'Original Data'!AP10/('Original Data'!R10*'Original Data'!$AM10)</f>
        <v>0.13839927873453234</v>
      </c>
      <c r="BC9">
        <f>'Original Data'!AQ10/('Original Data'!S10*'Original Data'!$AM10)</f>
        <v>0.19769084929070788</v>
      </c>
      <c r="BD9">
        <f>'Original Data'!AR10/('Original Data'!T10*'Original Data'!$AM10)</f>
        <v>0.681168492192003</v>
      </c>
      <c r="BE9">
        <f>'Original Data'!AS10/('Original Data'!U10*'Original Data'!$AM10)</f>
        <v>0.02085737704224172</v>
      </c>
      <c r="BF9">
        <f>'Original Data'!AT10/('Original Data'!V10*'Original Data'!$AM10)</f>
        <v>1.4116368205299559</v>
      </c>
      <c r="BG9">
        <f>'Original Data'!AU10/('Original Data'!W10*'Original Data'!$AM10)</f>
        <v>0.26163909012180275</v>
      </c>
      <c r="BH9">
        <f>'Original Data'!AV10/('Original Data'!X10*'Original Data'!$AM10)</f>
        <v>0.0006173174278108003</v>
      </c>
      <c r="BI9">
        <f>'Original Data'!AW10/('Original Data'!Y10*'Original Data'!$AM10)</f>
        <v>0.012172653267808677</v>
      </c>
      <c r="BJ9">
        <f>'Original Data'!AX10/('Original Data'!Z10*'Original Data'!$AM10)</f>
        <v>0.001059939823877298</v>
      </c>
      <c r="BK9">
        <f>'Original Data'!AY10/('Original Data'!AA10*'Original Data'!$AM10)</f>
        <v>0.3848728678682067</v>
      </c>
      <c r="BL9">
        <f>'Original Data'!AZ10/('Original Data'!AB10*'Original Data'!$AM10)</f>
        <v>0.09851927796377297</v>
      </c>
      <c r="BM9">
        <f>'Original Data'!BA10/('Original Data'!AC10*'Original Data'!$AM10)</f>
        <v>0.5526740036954826</v>
      </c>
      <c r="BN9">
        <f>'Original Data'!BB10/('Original Data'!AD10*'Original Data'!$AM10)</f>
        <v>0.006186702623266813</v>
      </c>
      <c r="BO9">
        <f>'Original Data'!BC10/('Original Data'!AE10*'Original Data'!$AM10)</f>
        <v>0.34476374136548843</v>
      </c>
      <c r="BP9">
        <f>'Original Data'!BD10/('Original Data'!AF10*'Original Data'!$AM10)</f>
        <v>0.7391195912391971</v>
      </c>
      <c r="BQ9">
        <f>'Original Data'!BE10/('Original Data'!AG10*'Original Data'!$AM10)</f>
        <v>0.8231483150914399</v>
      </c>
      <c r="BR9">
        <f>'Original Data'!BF10/('Original Data'!AH10*'Original Data'!$AM10)</f>
        <v>0.034903279412019296</v>
      </c>
      <c r="BS9">
        <f>'Original Data'!BG10/('Original Data'!AI10*'Original Data'!$AM10)</f>
        <v>1.6654417994397537</v>
      </c>
      <c r="BU9" s="2">
        <f aca="true" t="shared" si="21" ref="BU9:BU28">J$8*(LN(AZ9)-LN(J$8))</f>
        <v>0.05955559878987152</v>
      </c>
      <c r="BV9" s="2">
        <f t="shared" si="0"/>
        <v>0.29814336270883046</v>
      </c>
      <c r="BW9" s="2">
        <f aca="true" t="shared" si="22" ref="BW9:BW28">L$8*(LN(BB9)-LN(L$8))</f>
        <v>0.049556080174796305</v>
      </c>
      <c r="BX9" s="2">
        <f t="shared" si="1"/>
        <v>0.06066362058061752</v>
      </c>
      <c r="BY9" s="2">
        <f t="shared" si="2"/>
        <v>0.15675822752750643</v>
      </c>
      <c r="BZ9" s="2">
        <f t="shared" si="3"/>
        <v>0.007502127753512232</v>
      </c>
      <c r="CA9" s="2">
        <f t="shared" si="4"/>
        <v>0.029704958403050017</v>
      </c>
      <c r="CB9" s="2">
        <f t="shared" si="5"/>
        <v>0.0302646873258001</v>
      </c>
      <c r="CC9" s="2">
        <f t="shared" si="6"/>
        <v>-0.11422314332706159</v>
      </c>
      <c r="CD9" s="2">
        <f t="shared" si="7"/>
        <v>-0.6776745347440737</v>
      </c>
      <c r="CE9" s="2">
        <f t="shared" si="8"/>
        <v>-0.1448695368244108</v>
      </c>
      <c r="CF9" s="2">
        <f t="shared" si="9"/>
        <v>0.058677628357251495</v>
      </c>
      <c r="CG9" s="2">
        <f t="shared" si="10"/>
        <v>0.014666430967038306</v>
      </c>
      <c r="CH9" s="2">
        <f t="shared" si="11"/>
        <v>0.04797485445651669</v>
      </c>
      <c r="CI9" s="2">
        <f t="shared" si="12"/>
        <v>-0.008260070681482394</v>
      </c>
      <c r="CJ9" s="2">
        <f t="shared" si="13"/>
        <v>0.06712496246906147</v>
      </c>
      <c r="CK9" s="2">
        <f t="shared" si="14"/>
        <v>0.08838912575541058</v>
      </c>
      <c r="CL9" s="2">
        <f t="shared" si="15"/>
        <v>0.05476262618198836</v>
      </c>
      <c r="CM9" s="2">
        <f t="shared" si="16"/>
        <v>0.011841723591696662</v>
      </c>
      <c r="CN9" s="2">
        <f t="shared" si="17"/>
        <v>0.1690139618584599</v>
      </c>
      <c r="CP9" s="2">
        <f t="shared" si="18"/>
        <v>0.06226467730917722</v>
      </c>
      <c r="CQ9" s="2">
        <f t="shared" si="19"/>
        <v>0.3020292203036863</v>
      </c>
      <c r="CR9" s="2">
        <v>0</v>
      </c>
      <c r="CS9" s="2">
        <f t="shared" si="19"/>
        <v>0.06230860141939945</v>
      </c>
      <c r="CT9" s="2">
        <f t="shared" si="19"/>
        <v>0.16258350710113414</v>
      </c>
      <c r="CU9" s="2">
        <f t="shared" si="19"/>
        <v>0.007356992126762519</v>
      </c>
      <c r="CV9" s="2">
        <f t="shared" si="19"/>
        <v>0.03133578219933854</v>
      </c>
      <c r="CW9" s="2">
        <f t="shared" si="19"/>
        <v>0.031679183653961</v>
      </c>
      <c r="CX9" s="2">
        <f t="shared" si="19"/>
        <v>-0.12397364460075981</v>
      </c>
      <c r="CY9" s="2">
        <f t="shared" si="19"/>
        <v>-0.7393669147522187</v>
      </c>
      <c r="CZ9" s="2">
        <f t="shared" si="19"/>
        <v>-0.15740786861201259</v>
      </c>
      <c r="DA9" s="2">
        <f t="shared" si="19"/>
        <v>0.061255505474282275</v>
      </c>
      <c r="DB9" s="2">
        <f t="shared" si="19"/>
        <v>0.009915477583318785</v>
      </c>
      <c r="DC9" s="2">
        <f t="shared" si="19"/>
        <v>0.05032177379709066</v>
      </c>
      <c r="DD9" s="2">
        <f t="shared" si="19"/>
        <v>-0.00966457626507067</v>
      </c>
      <c r="DE9" s="2">
        <f t="shared" si="19"/>
        <v>0.06984134137065261</v>
      </c>
      <c r="DF9" s="2">
        <f t="shared" si="19"/>
        <v>0.09249419511281173</v>
      </c>
      <c r="DG9" s="2">
        <f t="shared" si="19"/>
        <v>0.05752882136845838</v>
      </c>
      <c r="DH9" s="2">
        <f t="shared" si="19"/>
        <v>0.01137108602434738</v>
      </c>
      <c r="DI9" s="2">
        <f t="shared" si="19"/>
        <v>0.17709366872210794</v>
      </c>
      <c r="DK9">
        <f>SUM(BU9:CN9)</f>
        <v>0.25957269132437943</v>
      </c>
      <c r="DL9">
        <f aca="true" t="shared" si="23" ref="DL9:DL28">BB9</f>
        <v>0.13839927873453234</v>
      </c>
      <c r="DM9">
        <f aca="true" t="shared" si="24" ref="DM9:DM28">SUM(CP9:DI9)</f>
        <v>0.15896682933646722</v>
      </c>
      <c r="DO9" s="2">
        <f>100*EXP(DK9)/EXP($DK$8)</f>
        <v>99.46548704397527</v>
      </c>
      <c r="DP9" s="2">
        <f t="shared" si="20"/>
        <v>1.172299060098092</v>
      </c>
      <c r="DR9">
        <f aca="true" t="shared" si="25" ref="DR9:DR28">100*DL9/DL$13</f>
        <v>98.8440895698325</v>
      </c>
      <c r="DS9">
        <f aca="true" t="shared" si="26" ref="DS9:DS28">100*DP9/DP$13</f>
        <v>107.86475846017866</v>
      </c>
    </row>
    <row r="10" spans="1:123" ht="15">
      <c r="A10" s="14">
        <v>1994</v>
      </c>
      <c r="B10">
        <f>100*'Original Data'!C11/'Original Data'!B11</f>
        <v>-1.7164229661830295</v>
      </c>
      <c r="C10">
        <f>100*'Original Data'!D11/'Original Data'!B11</f>
        <v>-1.3083610907243268</v>
      </c>
      <c r="D10">
        <f>100*('Original Data'!E11-'Original Data'!G11)/'Original Data'!B11</f>
        <v>-2.3527917348839824</v>
      </c>
      <c r="E10">
        <f>100*('Original Data'!F11-'Original Data'!H11)/'Original Data'!B11</f>
        <v>1.0444306441596567</v>
      </c>
      <c r="F10">
        <f>'Original Data'!I11*100/'Original Data'!B11</f>
        <v>18.60497939366567</v>
      </c>
      <c r="G10">
        <f>100*('Original Data'!M11-'Original Data'!L11)/'Original Data'!K11</f>
        <v>19.332916926920674</v>
      </c>
      <c r="H10">
        <f>100*'Original Data'!L11/'Original Data'!K11</f>
        <v>4.522173641474079</v>
      </c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Z10">
        <f>'Original Data'!AN11/('Original Data'!P11*'Original Data'!$AM11)</f>
        <v>0.5500133146769799</v>
      </c>
      <c r="BA10">
        <f>'Original Data'!AO11/('Original Data'!Q11*'Original Data'!$AM11)</f>
        <v>0.772831016513794</v>
      </c>
      <c r="BB10">
        <f>'Original Data'!AP11/('Original Data'!R11*'Original Data'!$AM11)</f>
        <v>0.11202950849917788</v>
      </c>
      <c r="BC10">
        <f>'Original Data'!AQ11/('Original Data'!S11*'Original Data'!$AM11)</f>
        <v>0.19978954832736212</v>
      </c>
      <c r="BD10">
        <f>'Original Data'!AR11/('Original Data'!T11*'Original Data'!$AM11)</f>
        <v>0.6949094185228888</v>
      </c>
      <c r="BE10">
        <f>'Original Data'!AS11/('Original Data'!U11*'Original Data'!$AM11)</f>
        <v>0.021774376476322983</v>
      </c>
      <c r="BF10">
        <f>'Original Data'!AT11/('Original Data'!V11*'Original Data'!$AM11)</f>
        <v>1.4261910057672629</v>
      </c>
      <c r="BG10">
        <f>'Original Data'!AU11/('Original Data'!W11*'Original Data'!$AM11)</f>
        <v>0.26924488184440404</v>
      </c>
      <c r="BH10">
        <f>'Original Data'!AV11/('Original Data'!X11*'Original Data'!$AM11)</f>
        <v>0.0006108085801750452</v>
      </c>
      <c r="BI10">
        <f>'Original Data'!AW11/('Original Data'!Y11*'Original Data'!$AM11)</f>
        <v>0.012995587689382377</v>
      </c>
      <c r="BJ10">
        <f>'Original Data'!AX11/('Original Data'!Z11*'Original Data'!$AM11)</f>
        <v>0.0010965784994147881</v>
      </c>
      <c r="BK10">
        <f>'Original Data'!AY11/('Original Data'!AA11*'Original Data'!$AM11)</f>
        <v>0.3816278134060034</v>
      </c>
      <c r="BL10">
        <f>'Original Data'!AZ11/('Original Data'!AB11*'Original Data'!$AM11)</f>
        <v>0.09480744546401784</v>
      </c>
      <c r="BM10">
        <f>'Original Data'!BA11/('Original Data'!AC11*'Original Data'!$AM11)</f>
        <v>0.5650707073294533</v>
      </c>
      <c r="BN10">
        <f>'Original Data'!BB11/('Original Data'!AD11*'Original Data'!$AM11)</f>
        <v>0.009498080210653497</v>
      </c>
      <c r="BO10">
        <f>'Original Data'!BC11/('Original Data'!AE11*'Original Data'!$AM11)</f>
        <v>0.3378988167123996</v>
      </c>
      <c r="BP10">
        <f>'Original Data'!BD11/('Original Data'!AF11*'Original Data'!$AM11)</f>
        <v>0.7856242393176002</v>
      </c>
      <c r="BQ10">
        <f>'Original Data'!BE11/('Original Data'!AG11*'Original Data'!$AM11)</f>
        <v>0.8741473693403264</v>
      </c>
      <c r="BR10">
        <f>'Original Data'!BF11/('Original Data'!AH11*'Original Data'!$AM11)</f>
        <v>0.03597443627637393</v>
      </c>
      <c r="BS10">
        <f>'Original Data'!BG11/('Original Data'!AI11*'Original Data'!$AM11)</f>
        <v>1.6890000394407811</v>
      </c>
      <c r="BU10" s="2">
        <f t="shared" si="21"/>
        <v>0.06329748424615078</v>
      </c>
      <c r="BV10" s="2">
        <f t="shared" si="0"/>
        <v>0.2793309679568032</v>
      </c>
      <c r="BW10" s="2">
        <f t="shared" si="22"/>
        <v>0.03621398016944237</v>
      </c>
      <c r="BX10" s="2">
        <f t="shared" si="1"/>
        <v>0.06103418125877357</v>
      </c>
      <c r="BY10" s="2">
        <f t="shared" si="2"/>
        <v>0.15811731676837507</v>
      </c>
      <c r="BZ10" s="2">
        <f t="shared" si="3"/>
        <v>0.007904350832857126</v>
      </c>
      <c r="CA10" s="2">
        <f t="shared" si="4"/>
        <v>0.029759558621428334</v>
      </c>
      <c r="CB10" s="2">
        <f t="shared" si="5"/>
        <v>0.03052182360936222</v>
      </c>
      <c r="CC10" s="2">
        <f t="shared" si="6"/>
        <v>-0.11453617030622489</v>
      </c>
      <c r="CD10" s="2">
        <f t="shared" si="7"/>
        <v>-0.6625996643571828</v>
      </c>
      <c r="CE10" s="2">
        <f t="shared" si="8"/>
        <v>-0.1435128487796237</v>
      </c>
      <c r="CF10" s="2">
        <f t="shared" si="9"/>
        <v>0.05851029335058638</v>
      </c>
      <c r="CG10" s="2">
        <f t="shared" si="10"/>
        <v>0.011499312885326823</v>
      </c>
      <c r="CH10" s="2">
        <f t="shared" si="11"/>
        <v>0.0482570180034281</v>
      </c>
      <c r="CI10" s="2">
        <f t="shared" si="12"/>
        <v>-0.00303624952021311</v>
      </c>
      <c r="CJ10" s="2">
        <f t="shared" si="13"/>
        <v>0.06660302789564282</v>
      </c>
      <c r="CK10" s="2">
        <f t="shared" si="14"/>
        <v>0.09001107655641577</v>
      </c>
      <c r="CL10" s="2">
        <f t="shared" si="15"/>
        <v>0.05556010809711696</v>
      </c>
      <c r="CM10" s="2">
        <f t="shared" si="16"/>
        <v>0.012392679954206764</v>
      </c>
      <c r="CN10" s="2">
        <f t="shared" si="17"/>
        <v>0.1696814375863131</v>
      </c>
      <c r="CP10" s="2">
        <f t="shared" si="18"/>
        <v>0.06625865833539517</v>
      </c>
      <c r="CQ10" s="2">
        <f t="shared" si="19"/>
        <v>0.28194941065285034</v>
      </c>
      <c r="CR10" s="2">
        <v>0</v>
      </c>
      <c r="CS10" s="2">
        <f t="shared" si="19"/>
        <v>0.06270412724051568</v>
      </c>
      <c r="CT10" s="2">
        <f t="shared" si="19"/>
        <v>0.16403415990822562</v>
      </c>
      <c r="CU10" s="2">
        <f t="shared" si="19"/>
        <v>0.007786313485200854</v>
      </c>
      <c r="CV10" s="2">
        <f t="shared" si="19"/>
        <v>0.031394060903691824</v>
      </c>
      <c r="CW10" s="2">
        <f t="shared" si="19"/>
        <v>0.031953643535135585</v>
      </c>
      <c r="CX10" s="2">
        <f t="shared" si="19"/>
        <v>-0.12430776060459807</v>
      </c>
      <c r="CY10" s="2">
        <f t="shared" si="19"/>
        <v>-0.7232764312242154</v>
      </c>
      <c r="CZ10" s="2">
        <f t="shared" si="19"/>
        <v>-0.15595977877262868</v>
      </c>
      <c r="DA10" s="2">
        <f t="shared" si="19"/>
        <v>0.061076896895946184</v>
      </c>
      <c r="DB10" s="2">
        <f t="shared" si="19"/>
        <v>0.006534986738811385</v>
      </c>
      <c r="DC10" s="2">
        <f t="shared" si="19"/>
        <v>0.05062294706009457</v>
      </c>
      <c r="DD10" s="2">
        <f t="shared" si="19"/>
        <v>-0.0040888196455157655</v>
      </c>
      <c r="DE10" s="2">
        <f t="shared" si="19"/>
        <v>0.06928424340292536</v>
      </c>
      <c r="DF10" s="2">
        <f t="shared" si="19"/>
        <v>0.09422541879679781</v>
      </c>
      <c r="DG10" s="2">
        <f t="shared" si="19"/>
        <v>0.05838003065185069</v>
      </c>
      <c r="DH10" s="2">
        <f t="shared" si="19"/>
        <v>0.01195916101591259</v>
      </c>
      <c r="DI10" s="2">
        <f t="shared" si="19"/>
        <v>0.17780611313646943</v>
      </c>
      <c r="DK10">
        <f aca="true" t="shared" si="27" ref="DK10:DK28">SUM(BU10:CN10)</f>
        <v>0.2550096848289849</v>
      </c>
      <c r="DL10">
        <f t="shared" si="23"/>
        <v>0.11202950849917788</v>
      </c>
      <c r="DM10">
        <f t="shared" si="24"/>
        <v>0.1683373815128652</v>
      </c>
      <c r="DO10" s="2">
        <f aca="true" t="shared" si="28" ref="DO10:DO28">100*EXP(DK10)/EXP($DK$8)</f>
        <v>99.01265929420245</v>
      </c>
      <c r="DP10" s="2">
        <f t="shared" si="20"/>
        <v>1.183335778923347</v>
      </c>
      <c r="DR10">
        <f t="shared" si="25"/>
        <v>80.01092833581426</v>
      </c>
      <c r="DS10">
        <f t="shared" si="26"/>
        <v>108.88026128774165</v>
      </c>
    </row>
    <row r="11" spans="1:123" ht="15">
      <c r="A11" s="14">
        <v>1995</v>
      </c>
      <c r="B11">
        <f>100*'Original Data'!C12/'Original Data'!B12</f>
        <v>-1.5316465939282777</v>
      </c>
      <c r="C11">
        <f>100*'Original Data'!D12/'Original Data'!B12</f>
        <v>-1.2232457145939823</v>
      </c>
      <c r="D11">
        <f>100*('Original Data'!E12-'Original Data'!G12)/'Original Data'!B12</f>
        <v>-2.348038356238284</v>
      </c>
      <c r="E11">
        <f>100*('Original Data'!F12-'Original Data'!H12)/'Original Data'!B12</f>
        <v>1.1261413138764886</v>
      </c>
      <c r="F11">
        <f>'Original Data'!I12*100/'Original Data'!B12</f>
        <v>18.56582194829191</v>
      </c>
      <c r="G11">
        <f>100*('Original Data'!M12-'Original Data'!L12)/'Original Data'!K12</f>
        <v>18.884099730907533</v>
      </c>
      <c r="H11">
        <f>100*'Original Data'!L12/'Original Data'!K12</f>
        <v>4.576953301740766</v>
      </c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Z11">
        <f>'Original Data'!AN12/('Original Data'!P12*'Original Data'!$AM12)</f>
        <v>0.6433033855402629</v>
      </c>
      <c r="BA11">
        <f>'Original Data'!AO12/('Original Data'!Q12*'Original Data'!$AM12)</f>
        <v>0.7642341966065651</v>
      </c>
      <c r="BB11">
        <f>'Original Data'!AP12/('Original Data'!R12*'Original Data'!$AM12)</f>
        <v>0.13146307477745714</v>
      </c>
      <c r="BC11">
        <f>'Original Data'!AQ12/('Original Data'!S12*'Original Data'!$AM12)</f>
        <v>0.22000603019303297</v>
      </c>
      <c r="BD11">
        <f>'Original Data'!AR12/('Original Data'!T12*'Original Data'!$AM12)</f>
        <v>0.7785944539939265</v>
      </c>
      <c r="BE11">
        <f>'Original Data'!AS12/('Original Data'!U12*'Original Data'!$AM12)</f>
        <v>0.022587486762118723</v>
      </c>
      <c r="BF11">
        <f>'Original Data'!AT12/('Original Data'!V12*'Original Data'!$AM12)</f>
        <v>1.5245184280251054</v>
      </c>
      <c r="BG11">
        <f>'Original Data'!AU12/('Original Data'!W12*'Original Data'!$AM12)</f>
        <v>0.28817735045395676</v>
      </c>
      <c r="BH11">
        <f>'Original Data'!AV12/('Original Data'!X12*'Original Data'!$AM12)</f>
        <v>0.000618970053837717</v>
      </c>
      <c r="BI11">
        <f>'Original Data'!AW12/('Original Data'!Y12*'Original Data'!$AM12)</f>
        <v>0.013719060198984251</v>
      </c>
      <c r="BJ11">
        <f>'Original Data'!AX12/('Original Data'!Z12*'Original Data'!$AM12)</f>
        <v>0.0011609242976234869</v>
      </c>
      <c r="BK11">
        <f>'Original Data'!AY12/('Original Data'!AA12*'Original Data'!$AM12)</f>
        <v>0.40240077588256645</v>
      </c>
      <c r="BL11">
        <f>'Original Data'!AZ12/('Original Data'!AB12*'Original Data'!$AM12)</f>
        <v>0.0654561610982752</v>
      </c>
      <c r="BM11">
        <f>'Original Data'!BA12/('Original Data'!AC12*'Original Data'!$AM12)</f>
        <v>0.6349980917088147</v>
      </c>
      <c r="BN11">
        <f>'Original Data'!BB12/('Original Data'!AD12*'Original Data'!$AM12)</f>
        <v>0.016041553203091852</v>
      </c>
      <c r="BO11">
        <f>'Original Data'!BC12/('Original Data'!AE12*'Original Data'!$AM12)</f>
        <v>0.3446794815202081</v>
      </c>
      <c r="BP11">
        <f>'Original Data'!BD12/('Original Data'!AF12*'Original Data'!$AM12)</f>
        <v>0.8376991424730386</v>
      </c>
      <c r="BQ11">
        <f>'Original Data'!BE12/('Original Data'!AG12*'Original Data'!$AM12)</f>
        <v>1.0011740806686034</v>
      </c>
      <c r="BR11">
        <f>'Original Data'!BF12/('Original Data'!AH12*'Original Data'!$AM12)</f>
        <v>0.037377606396915675</v>
      </c>
      <c r="BS11">
        <f>'Original Data'!BG12/('Original Data'!AI12*'Original Data'!$AM12)</f>
        <v>1.739141243377209</v>
      </c>
      <c r="BU11" s="2">
        <f t="shared" si="21"/>
        <v>0.06623156155653188</v>
      </c>
      <c r="BV11" s="2">
        <f t="shared" si="0"/>
        <v>0.27672690618364465</v>
      </c>
      <c r="BW11" s="2">
        <f t="shared" si="22"/>
        <v>0.046310708606545785</v>
      </c>
      <c r="BX11" s="2">
        <f t="shared" si="1"/>
        <v>0.06441657875299073</v>
      </c>
      <c r="BY11" s="2">
        <f t="shared" si="2"/>
        <v>0.1658552443848502</v>
      </c>
      <c r="BZ11" s="2">
        <f t="shared" si="3"/>
        <v>0.008247081085430428</v>
      </c>
      <c r="CA11" s="2">
        <f t="shared" si="4"/>
        <v>0.03011445188511586</v>
      </c>
      <c r="CB11" s="2">
        <f t="shared" si="5"/>
        <v>0.03113161160660023</v>
      </c>
      <c r="CC11" s="2">
        <f t="shared" si="6"/>
        <v>-0.11414418973341013</v>
      </c>
      <c r="CD11" s="2">
        <f t="shared" si="7"/>
        <v>-0.6501153365385949</v>
      </c>
      <c r="CE11" s="2">
        <f t="shared" si="8"/>
        <v>-0.141236382924476</v>
      </c>
      <c r="CF11" s="2">
        <f t="shared" si="9"/>
        <v>0.059557766641749506</v>
      </c>
      <c r="CG11" s="2">
        <f t="shared" si="10"/>
        <v>-0.019052312032726743</v>
      </c>
      <c r="CH11" s="2">
        <f t="shared" si="11"/>
        <v>0.04974108289637197</v>
      </c>
      <c r="CI11" s="2">
        <f t="shared" si="12"/>
        <v>0.003350144013953368</v>
      </c>
      <c r="CJ11" s="2">
        <f t="shared" si="13"/>
        <v>0.06711861948109771</v>
      </c>
      <c r="CK11" s="2">
        <f t="shared" si="14"/>
        <v>0.0917170644488967</v>
      </c>
      <c r="CL11" s="2">
        <f t="shared" si="15"/>
        <v>0.057360099121870275</v>
      </c>
      <c r="CM11" s="2">
        <f t="shared" si="16"/>
        <v>0.013090095896335132</v>
      </c>
      <c r="CN11" s="2">
        <f t="shared" si="17"/>
        <v>0.17107162316701996</v>
      </c>
      <c r="CP11" s="2">
        <f t="shared" si="18"/>
        <v>0.06939040815618501</v>
      </c>
      <c r="CQ11" s="2">
        <f t="shared" si="19"/>
        <v>0.27916990993466523</v>
      </c>
      <c r="CR11" s="2">
        <v>0</v>
      </c>
      <c r="CS11" s="2">
        <f t="shared" si="19"/>
        <v>0.06631440114464082</v>
      </c>
      <c r="CT11" s="2">
        <f t="shared" si="19"/>
        <v>0.1722934015241301</v>
      </c>
      <c r="CU11" s="2">
        <f t="shared" si="19"/>
        <v>0.00815213390965868</v>
      </c>
      <c r="CV11" s="2">
        <f t="shared" si="19"/>
        <v>0.03177286377675196</v>
      </c>
      <c r="CW11" s="2">
        <f t="shared" si="19"/>
        <v>0.03260451372329088</v>
      </c>
      <c r="CX11" s="2">
        <f t="shared" si="19"/>
        <v>-0.12388937180334789</v>
      </c>
      <c r="CY11" s="2">
        <f t="shared" si="19"/>
        <v>-0.7099510184035608</v>
      </c>
      <c r="CZ11" s="2">
        <f t="shared" si="19"/>
        <v>-0.15352994452502086</v>
      </c>
      <c r="DA11" s="2">
        <f t="shared" si="19"/>
        <v>0.062194939791501716</v>
      </c>
      <c r="DB11" s="2">
        <f t="shared" si="19"/>
        <v>-0.02607493990607483</v>
      </c>
      <c r="DC11" s="2">
        <f t="shared" si="19"/>
        <v>0.0522069952874788</v>
      </c>
      <c r="DD11" s="2">
        <f t="shared" si="19"/>
        <v>0.002727833322473495</v>
      </c>
      <c r="DE11" s="2">
        <f t="shared" si="19"/>
        <v>0.06983457104754333</v>
      </c>
      <c r="DF11" s="2">
        <f t="shared" si="19"/>
        <v>0.09604634125771716</v>
      </c>
      <c r="DG11" s="2">
        <f t="shared" si="19"/>
        <v>0.060301289355310796</v>
      </c>
      <c r="DH11" s="2">
        <f t="shared" si="19"/>
        <v>0.012703562754765477</v>
      </c>
      <c r="DI11" s="2">
        <f t="shared" si="19"/>
        <v>0.17928995728326114</v>
      </c>
      <c r="DK11">
        <f t="shared" si="27"/>
        <v>0.27749241849979656</v>
      </c>
      <c r="DL11">
        <f t="shared" si="23"/>
        <v>0.13146307477745714</v>
      </c>
      <c r="DM11">
        <f t="shared" si="24"/>
        <v>0.1815578476313701</v>
      </c>
      <c r="DO11" s="2">
        <f t="shared" si="28"/>
        <v>101.26394726741147</v>
      </c>
      <c r="DP11" s="2">
        <f t="shared" si="20"/>
        <v>1.1990838988668397</v>
      </c>
      <c r="DR11">
        <f t="shared" si="25"/>
        <v>93.8902865480491</v>
      </c>
      <c r="DS11">
        <f t="shared" si="26"/>
        <v>110.32926624878344</v>
      </c>
    </row>
    <row r="12" spans="1:123" ht="15">
      <c r="A12" s="14">
        <v>1996</v>
      </c>
      <c r="B12">
        <f>100*'Original Data'!C13/'Original Data'!B13</f>
        <v>-1.5916820820310005</v>
      </c>
      <c r="C12">
        <f>100*'Original Data'!D13/'Original Data'!B13</f>
        <v>-1.2285513810040187</v>
      </c>
      <c r="D12">
        <f>100*('Original Data'!E13-'Original Data'!G13)/'Original Data'!B13</f>
        <v>-2.4124513618677046</v>
      </c>
      <c r="E12">
        <f>100*('Original Data'!F13-'Original Data'!H13)/'Original Data'!B13</f>
        <v>1.1838999808636859</v>
      </c>
      <c r="F12">
        <f>'Original Data'!I13*100/'Original Data'!B13</f>
        <v>18.937296676660075</v>
      </c>
      <c r="G12">
        <f>100*('Original Data'!M13-'Original Data'!L13)/'Original Data'!K13</f>
        <v>18.26640882720965</v>
      </c>
      <c r="H12">
        <f>100*'Original Data'!L13/'Original Data'!K13</f>
        <v>4.738937549766807</v>
      </c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Z12">
        <f>'Original Data'!AN13/('Original Data'!P13*'Original Data'!$AM13)</f>
        <v>0.6605312454350623</v>
      </c>
      <c r="BA12">
        <f>'Original Data'!AO13/('Original Data'!Q13*'Original Data'!$AM13)</f>
        <v>0.7590942672528939</v>
      </c>
      <c r="BB12">
        <f>'Original Data'!AP13/('Original Data'!R13*'Original Data'!$AM13)</f>
        <v>0.1389704524428621</v>
      </c>
      <c r="BC12">
        <f>'Original Data'!AQ13/('Original Data'!S13*'Original Data'!$AM13)</f>
        <v>0.21273923862650831</v>
      </c>
      <c r="BD12">
        <f>'Original Data'!AR13/('Original Data'!T13*'Original Data'!$AM13)</f>
        <v>0.7308267902646417</v>
      </c>
      <c r="BE12">
        <f>'Original Data'!AS13/('Original Data'!U13*'Original Data'!$AM13)</f>
        <v>0.021885377858659873</v>
      </c>
      <c r="BF12">
        <f>'Original Data'!AT13/('Original Data'!V13*'Original Data'!$AM13)</f>
        <v>1.5030590840131879</v>
      </c>
      <c r="BG12">
        <f>'Original Data'!AU13/('Original Data'!W13*'Original Data'!$AM13)</f>
        <v>0.2939370258537571</v>
      </c>
      <c r="BH12">
        <f>'Original Data'!AV13/('Original Data'!X13*'Original Data'!$AM13)</f>
        <v>0.0006600879295892555</v>
      </c>
      <c r="BI12">
        <f>'Original Data'!AW13/('Original Data'!Y13*'Original Data'!$AM13)</f>
        <v>0.01154004189900288</v>
      </c>
      <c r="BJ12">
        <f>'Original Data'!AX13/('Original Data'!Z13*'Original Data'!$AM13)</f>
        <v>0.001134584337148144</v>
      </c>
      <c r="BK12">
        <f>'Original Data'!AY13/('Original Data'!AA13*'Original Data'!$AM13)</f>
        <v>0.4027242707074702</v>
      </c>
      <c r="BL12">
        <f>'Original Data'!AZ13/('Original Data'!AB13*'Original Data'!$AM13)</f>
        <v>0.07218460818588966</v>
      </c>
      <c r="BM12">
        <f>'Original Data'!BA13/('Original Data'!AC13*'Original Data'!$AM13)</f>
        <v>0.5994089666724638</v>
      </c>
      <c r="BN12">
        <f>'Original Data'!BB13/('Original Data'!AD13*'Original Data'!$AM13)</f>
        <v>0.02015609091428266</v>
      </c>
      <c r="BO12">
        <f>'Original Data'!BC13/('Original Data'!AE13*'Original Data'!$AM13)</f>
        <v>0.33895620601056237</v>
      </c>
      <c r="BP12">
        <f>'Original Data'!BD13/('Original Data'!AF13*'Original Data'!$AM13)</f>
        <v>0.8293923159654266</v>
      </c>
      <c r="BQ12">
        <f>'Original Data'!BE13/('Original Data'!AG13*'Original Data'!$AM13)</f>
        <v>0.9381494180468168</v>
      </c>
      <c r="BR12">
        <f>'Original Data'!BF13/('Original Data'!AH13*'Original Data'!$AM13)</f>
        <v>0.03777308212418364</v>
      </c>
      <c r="BS12">
        <f>'Original Data'!BG13/('Original Data'!AI13*'Original Data'!$AM13)</f>
        <v>1.711842073635373</v>
      </c>
      <c r="BU12" s="2">
        <f t="shared" si="21"/>
        <v>0.06672648592555822</v>
      </c>
      <c r="BV12" s="2">
        <f t="shared" si="0"/>
        <v>0.275155941364329</v>
      </c>
      <c r="BW12" s="2">
        <f t="shared" si="22"/>
        <v>0.0498160356498153</v>
      </c>
      <c r="BX12" s="2">
        <f t="shared" si="1"/>
        <v>0.0632379635192399</v>
      </c>
      <c r="BY12" s="2">
        <f t="shared" si="2"/>
        <v>0.16154671422225533</v>
      </c>
      <c r="BZ12" s="2">
        <f t="shared" si="3"/>
        <v>0.00795188568623644</v>
      </c>
      <c r="CA12" s="2">
        <f t="shared" si="4"/>
        <v>0.030038991822556236</v>
      </c>
      <c r="CB12" s="2">
        <f t="shared" si="5"/>
        <v>0.031309191049052845</v>
      </c>
      <c r="CC12" s="2">
        <f t="shared" si="6"/>
        <v>-0.11224483258571544</v>
      </c>
      <c r="CD12" s="2">
        <f t="shared" si="7"/>
        <v>-0.6899728470710103</v>
      </c>
      <c r="CE12" s="2">
        <f t="shared" si="8"/>
        <v>-0.14215261785079988</v>
      </c>
      <c r="CF12" s="2">
        <f t="shared" si="9"/>
        <v>0.05957364767625472</v>
      </c>
      <c r="CG12" s="2">
        <f t="shared" si="10"/>
        <v>-0.01098314974910991</v>
      </c>
      <c r="CH12" s="2">
        <f t="shared" si="11"/>
        <v>0.049007416221464185</v>
      </c>
      <c r="CI12" s="2">
        <f t="shared" si="12"/>
        <v>0.006132414012417391</v>
      </c>
      <c r="CJ12" s="2">
        <f t="shared" si="13"/>
        <v>0.06668410744805894</v>
      </c>
      <c r="CK12" s="2">
        <f t="shared" si="14"/>
        <v>0.09145216394427798</v>
      </c>
      <c r="CL12" s="2">
        <f t="shared" si="15"/>
        <v>0.056497520463332444</v>
      </c>
      <c r="CM12" s="2">
        <f t="shared" si="16"/>
        <v>0.013281932577073751</v>
      </c>
      <c r="CN12" s="2">
        <f t="shared" si="17"/>
        <v>0.17031979013973142</v>
      </c>
      <c r="CP12" s="2">
        <f t="shared" si="18"/>
        <v>0.06991867620778636</v>
      </c>
      <c r="CQ12" s="2">
        <f t="shared" si="19"/>
        <v>0.2774931072226331</v>
      </c>
      <c r="CR12" s="2">
        <v>0</v>
      </c>
      <c r="CS12" s="2">
        <f t="shared" si="19"/>
        <v>0.06505638110746603</v>
      </c>
      <c r="CT12" s="2">
        <f t="shared" si="19"/>
        <v>0.16769460021891794</v>
      </c>
      <c r="CU12" s="2">
        <f t="shared" si="19"/>
        <v>0.007837050821952421</v>
      </c>
      <c r="CV12" s="2">
        <f t="shared" si="19"/>
        <v>0.03169231987405323</v>
      </c>
      <c r="CW12" s="2">
        <f t="shared" si="19"/>
        <v>0.032794056918049</v>
      </c>
      <c r="CX12" s="2">
        <f t="shared" si="19"/>
        <v>-0.12186205255519346</v>
      </c>
      <c r="CY12" s="2">
        <f t="shared" si="19"/>
        <v>-0.7524937799815806</v>
      </c>
      <c r="CZ12" s="2">
        <f t="shared" si="19"/>
        <v>-0.1545079073606162</v>
      </c>
      <c r="DA12" s="2">
        <f t="shared" si="19"/>
        <v>0.062211890751447355</v>
      </c>
      <c r="DB12" s="2">
        <f t="shared" si="19"/>
        <v>-0.017462147923317285</v>
      </c>
      <c r="DC12" s="2">
        <f t="shared" si="19"/>
        <v>0.051423900557993465</v>
      </c>
      <c r="DD12" s="2">
        <f t="shared" si="19"/>
        <v>0.005697548380168038</v>
      </c>
      <c r="DE12" s="2">
        <f t="shared" si="19"/>
        <v>0.0693707853876408</v>
      </c>
      <c r="DF12" s="2">
        <f t="shared" si="19"/>
        <v>0.09576359407006414</v>
      </c>
      <c r="DG12" s="2">
        <f t="shared" si="19"/>
        <v>0.059380597678327644</v>
      </c>
      <c r="DH12" s="2">
        <f t="shared" si="19"/>
        <v>0.012908323716038872</v>
      </c>
      <c r="DI12" s="2">
        <f t="shared" si="19"/>
        <v>0.17848747231119033</v>
      </c>
      <c r="DK12">
        <f t="shared" si="27"/>
        <v>0.2433787544650185</v>
      </c>
      <c r="DL12">
        <f t="shared" si="23"/>
        <v>0.1389704524428621</v>
      </c>
      <c r="DM12">
        <f t="shared" si="24"/>
        <v>0.14140441740302112</v>
      </c>
      <c r="DO12" s="2">
        <f t="shared" si="28"/>
        <v>97.8677212035029</v>
      </c>
      <c r="DP12" s="2">
        <f t="shared" si="20"/>
        <v>1.15189039832308</v>
      </c>
      <c r="DR12">
        <f t="shared" si="25"/>
        <v>99.2520190453493</v>
      </c>
      <c r="DS12">
        <f t="shared" si="26"/>
        <v>105.98693099465724</v>
      </c>
    </row>
    <row r="13" spans="1:123" ht="15">
      <c r="A13" s="14">
        <v>1997</v>
      </c>
      <c r="B13">
        <f>100*'Original Data'!C14/'Original Data'!B14</f>
        <v>-1.6889011569295758</v>
      </c>
      <c r="C13">
        <f>100*'Original Data'!D14/'Original Data'!B14</f>
        <v>-1.216936296865249</v>
      </c>
      <c r="D13">
        <f>100*('Original Data'!E14-'Original Data'!G14)/'Original Data'!B14</f>
        <v>-2.3762661418078825</v>
      </c>
      <c r="E13">
        <f>100*('Original Data'!F14-'Original Data'!H14)/'Original Data'!B14</f>
        <v>1.1593298449426337</v>
      </c>
      <c r="F13">
        <f>'Original Data'!I14*100/'Original Data'!B14</f>
        <v>19.69420575104412</v>
      </c>
      <c r="G13">
        <f>100*('Original Data'!M14-'Original Data'!L14)/'Original Data'!K14</f>
        <v>17.880085653104928</v>
      </c>
      <c r="H13">
        <f>100*'Original Data'!L14/'Original Data'!K14</f>
        <v>4.869379014989294</v>
      </c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Z13">
        <f>'Original Data'!AN14/('Original Data'!P14*'Original Data'!$AM14)</f>
        <v>0.6434757315580347</v>
      </c>
      <c r="BA13">
        <f>'Original Data'!AO14/('Original Data'!Q14*'Original Data'!$AM14)</f>
        <v>0.7422667251204614</v>
      </c>
      <c r="BB13">
        <f>'Original Data'!AP14/('Original Data'!R14*'Original Data'!$AM14)</f>
        <v>0.14001775861039667</v>
      </c>
      <c r="BC13">
        <f>'Original Data'!AQ14/('Original Data'!S14*'Original Data'!$AM14)</f>
        <v>0.1844208992804287</v>
      </c>
      <c r="BD13">
        <f>'Original Data'!AR14/('Original Data'!T14*'Original Data'!$AM14)</f>
        <v>0.6313596983536027</v>
      </c>
      <c r="BE13">
        <f>'Original Data'!AS14/('Original Data'!U14*'Original Data'!$AM14)</f>
        <v>0.022362115379980244</v>
      </c>
      <c r="BF13">
        <f>'Original Data'!AT14/('Original Data'!V14*'Original Data'!$AM14)</f>
        <v>1.4116545444905448</v>
      </c>
      <c r="BG13">
        <f>'Original Data'!AU14/('Original Data'!W14*'Original Data'!$AM14)</f>
        <v>0.2896861726256504</v>
      </c>
      <c r="BH13">
        <f>'Original Data'!AV14/('Original Data'!X14*'Original Data'!$AM14)</f>
        <v>0.0005962954389805835</v>
      </c>
      <c r="BI13">
        <f>'Original Data'!AW14/('Original Data'!Y14*'Original Data'!$AM14)</f>
        <v>0.010316866931900403</v>
      </c>
      <c r="BJ13">
        <f>'Original Data'!AX14/('Original Data'!Z14*'Original Data'!$AM14)</f>
        <v>0.0009792304427984895</v>
      </c>
      <c r="BK13">
        <f>'Original Data'!AY14/('Original Data'!AA14*'Original Data'!$AM14)</f>
        <v>0.3613145751414489</v>
      </c>
      <c r="BL13">
        <f>'Original Data'!AZ14/('Original Data'!AB14*'Original Data'!$AM14)</f>
        <v>0.08165692261086709</v>
      </c>
      <c r="BM13">
        <f>'Original Data'!BA14/('Original Data'!AC14*'Original Data'!$AM14)</f>
        <v>0.5170718261473015</v>
      </c>
      <c r="BN13">
        <f>'Original Data'!BB14/('Original Data'!AD14*'Original Data'!$AM14)</f>
        <v>0.021374095820725685</v>
      </c>
      <c r="BO13">
        <f>'Original Data'!BC14/('Original Data'!AE14*'Original Data'!$AM14)</f>
        <v>0.33140275411019443</v>
      </c>
      <c r="BP13">
        <f>'Original Data'!BD14/('Original Data'!AF14*'Original Data'!$AM14)</f>
        <v>0.7850582162771776</v>
      </c>
      <c r="BQ13">
        <f>'Original Data'!BE14/('Original Data'!AG14*'Original Data'!$AM14)</f>
        <v>0.7847953454939954</v>
      </c>
      <c r="BR13">
        <f>'Original Data'!BF14/('Original Data'!AH14*'Original Data'!$AM14)</f>
        <v>0.03150165180477741</v>
      </c>
      <c r="BS13">
        <f>'Original Data'!BG14/('Original Data'!AI14*'Original Data'!$AM14)</f>
        <v>1.7864333097984246</v>
      </c>
      <c r="BU13" s="2">
        <f t="shared" si="21"/>
        <v>0.06623657807013328</v>
      </c>
      <c r="BV13" s="2">
        <f t="shared" si="0"/>
        <v>0.26993732990038993</v>
      </c>
      <c r="BW13" s="2">
        <f t="shared" si="22"/>
        <v>0.050289927305022596</v>
      </c>
      <c r="BX13" s="2">
        <f t="shared" si="1"/>
        <v>0.0582253919484544</v>
      </c>
      <c r="BY13" s="2">
        <f t="shared" si="2"/>
        <v>0.1515908934138431</v>
      </c>
      <c r="BZ13" s="2">
        <f t="shared" si="3"/>
        <v>0.008153337690243978</v>
      </c>
      <c r="CA13" s="2">
        <f t="shared" si="4"/>
        <v>0.029705025236486503</v>
      </c>
      <c r="CB13" s="2">
        <f t="shared" si="5"/>
        <v>0.03117847164012339</v>
      </c>
      <c r="CC13" s="2">
        <f t="shared" si="6"/>
        <v>-0.11524632699079475</v>
      </c>
      <c r="CD13" s="2">
        <f t="shared" si="7"/>
        <v>-0.7157918947852161</v>
      </c>
      <c r="CE13" s="2">
        <f t="shared" si="8"/>
        <v>-0.14803144354476078</v>
      </c>
      <c r="CF13" s="2">
        <f t="shared" si="9"/>
        <v>0.057429339764371104</v>
      </c>
      <c r="CG13" s="2">
        <f t="shared" si="10"/>
        <v>-0.0008148898772604952</v>
      </c>
      <c r="CH13" s="2">
        <f t="shared" si="11"/>
        <v>0.047127869134489526</v>
      </c>
      <c r="CI13" s="2">
        <f t="shared" si="12"/>
        <v>0.006847383076458901</v>
      </c>
      <c r="CJ13" s="2">
        <f t="shared" si="13"/>
        <v>0.06609927943787804</v>
      </c>
      <c r="CK13" s="2">
        <f t="shared" si="14"/>
        <v>0.08999191859856491</v>
      </c>
      <c r="CL13" s="2">
        <f t="shared" si="15"/>
        <v>0.05412963738041758</v>
      </c>
      <c r="CM13" s="2">
        <f t="shared" si="16"/>
        <v>0.009972731289318044</v>
      </c>
      <c r="CN13" s="2">
        <f t="shared" si="17"/>
        <v>0.1723465644972247</v>
      </c>
      <c r="CP13" s="2">
        <f t="shared" si="18"/>
        <v>0.06939576263867141</v>
      </c>
      <c r="CQ13" s="2">
        <f t="shared" si="19"/>
        <v>0.2719229112843263</v>
      </c>
      <c r="CR13" s="2">
        <v>0</v>
      </c>
      <c r="CS13" s="2">
        <f t="shared" si="19"/>
        <v>0.05970610623128537</v>
      </c>
      <c r="CT13" s="2">
        <f t="shared" si="19"/>
        <v>0.15706804313323874</v>
      </c>
      <c r="CU13" s="2">
        <f t="shared" si="19"/>
        <v>0.00805207490302083</v>
      </c>
      <c r="CV13" s="2">
        <f t="shared" si="19"/>
        <v>0.03133585353542842</v>
      </c>
      <c r="CW13" s="2">
        <f t="shared" si="19"/>
        <v>0.032654530776716546</v>
      </c>
      <c r="CX13" s="2">
        <f t="shared" si="19"/>
        <v>-0.12506576144587292</v>
      </c>
      <c r="CY13" s="2">
        <f t="shared" si="19"/>
        <v>-0.78005228969291</v>
      </c>
      <c r="CZ13" s="2">
        <f t="shared" si="19"/>
        <v>-0.1607827969991327</v>
      </c>
      <c r="DA13" s="2">
        <f t="shared" si="19"/>
        <v>0.05992311809538959</v>
      </c>
      <c r="DB13" s="2">
        <f t="shared" si="19"/>
        <v>-0.006608839485008701</v>
      </c>
      <c r="DC13" s="2">
        <f t="shared" si="19"/>
        <v>0.04941772599947974</v>
      </c>
      <c r="DD13" s="2">
        <f t="shared" si="19"/>
        <v>0.006460685817024276</v>
      </c>
      <c r="DE13" s="2">
        <f t="shared" si="19"/>
        <v>0.06874655677253351</v>
      </c>
      <c r="DF13" s="2">
        <f t="shared" si="19"/>
        <v>0.09420497014302381</v>
      </c>
      <c r="DG13" s="2">
        <f t="shared" si="19"/>
        <v>0.05685318730835116</v>
      </c>
      <c r="DH13" s="2">
        <f t="shared" si="19"/>
        <v>0.009376177339657144</v>
      </c>
      <c r="DI13" s="2">
        <f t="shared" si="19"/>
        <v>0.1806507930282019</v>
      </c>
      <c r="DK13">
        <f t="shared" si="27"/>
        <v>0.189377123185388</v>
      </c>
      <c r="DL13">
        <f t="shared" si="23"/>
        <v>0.14001775861039667</v>
      </c>
      <c r="DM13">
        <f t="shared" si="24"/>
        <v>0.0832588093834245</v>
      </c>
      <c r="DO13" s="2">
        <f t="shared" si="28"/>
        <v>92.72287000131297</v>
      </c>
      <c r="DP13" s="2">
        <f t="shared" si="20"/>
        <v>1.086823052156446</v>
      </c>
      <c r="DR13">
        <f t="shared" si="25"/>
        <v>100</v>
      </c>
      <c r="DS13">
        <f>100*DP13/DP$13</f>
        <v>100</v>
      </c>
    </row>
    <row r="14" spans="1:123" ht="15">
      <c r="A14" s="19">
        <v>1998</v>
      </c>
      <c r="B14">
        <f>100*'Original Data'!C15/'Original Data'!B15</f>
        <v>-2.4456928413032353</v>
      </c>
      <c r="C14">
        <f>100*'Original Data'!D15/'Original Data'!B15</f>
        <v>-1.839995451185535</v>
      </c>
      <c r="D14">
        <f>100*('Original Data'!E15-'Original Data'!G15)/'Original Data'!B15</f>
        <v>-2.841871837152442</v>
      </c>
      <c r="E14">
        <f>100*('Original Data'!F15-'Original Data'!H15)/'Original Data'!B15</f>
        <v>1.0018763859669073</v>
      </c>
      <c r="F14">
        <f>'Original Data'!I15*100/'Original Data'!B15</f>
        <v>20.16944333882982</v>
      </c>
      <c r="G14">
        <f>100*('Original Data'!M15-'Original Data'!L15)/'Original Data'!K15</f>
        <v>17.594176379330918</v>
      </c>
      <c r="H14">
        <f>100*'Original Data'!L15/'Original Data'!K15</f>
        <v>5.0121325430605825</v>
      </c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Z14">
        <f>'Original Data'!AN15/('Original Data'!P15*'Original Data'!$AM15)</f>
        <v>0.6074076969911387</v>
      </c>
      <c r="BA14">
        <f>'Original Data'!AO15/('Original Data'!Q15*'Original Data'!$AM15)</f>
        <v>0.6890124280099271</v>
      </c>
      <c r="BB14">
        <f>'Original Data'!AP15/('Original Data'!R15*'Original Data'!$AM15)</f>
        <v>0.136892272180684</v>
      </c>
      <c r="BC14">
        <f>'Original Data'!AQ15/('Original Data'!S15*'Original Data'!$AM15)</f>
        <v>0.18073750241515085</v>
      </c>
      <c r="BD14">
        <f>'Original Data'!AR15/('Original Data'!T15*'Original Data'!$AM15)</f>
        <v>0.6183923177448786</v>
      </c>
      <c r="BE14">
        <f>'Original Data'!AS15/('Original Data'!U15*'Original Data'!$AM15)</f>
        <v>0.0219447658051489</v>
      </c>
      <c r="BF14">
        <f>'Original Data'!AT15/('Original Data'!V15*'Original Data'!$AM15)</f>
        <v>1.3373866985112952</v>
      </c>
      <c r="BG14">
        <f>'Original Data'!AU15/('Original Data'!W15*'Original Data'!$AM15)</f>
        <v>0.2730029517016706</v>
      </c>
      <c r="BH14">
        <f>'Original Data'!AV15/('Original Data'!X15*'Original Data'!$AM15)</f>
        <v>0.0005872890761912472</v>
      </c>
      <c r="BI14">
        <f>'Original Data'!AW15/('Original Data'!Y15*'Original Data'!$AM15)</f>
        <v>0.00945201770133495</v>
      </c>
      <c r="BJ14">
        <f>'Original Data'!AX15/('Original Data'!Z15*'Original Data'!$AM15)</f>
        <v>0.0007037065167920265</v>
      </c>
      <c r="BK14">
        <f>'Original Data'!AY15/('Original Data'!AA15*'Original Data'!$AM15)</f>
        <v>0.26849157480128116</v>
      </c>
      <c r="BL14">
        <f>'Original Data'!AZ15/('Original Data'!AB15*'Original Data'!$AM15)</f>
        <v>0.08079310716639598</v>
      </c>
      <c r="BM14">
        <f>'Original Data'!BA15/('Original Data'!AC15*'Original Data'!$AM15)</f>
        <v>0.5107796664786013</v>
      </c>
      <c r="BN14">
        <f>'Original Data'!BB15/('Original Data'!AD15*'Original Data'!$AM15)</f>
        <v>0.02315141046560639</v>
      </c>
      <c r="BO14">
        <f>'Original Data'!BC15/('Original Data'!AE15*'Original Data'!$AM15)</f>
        <v>0.32517210131369134</v>
      </c>
      <c r="BP14">
        <f>'Original Data'!BD15/('Original Data'!AF15*'Original Data'!$AM15)</f>
        <v>0.6840162979769048</v>
      </c>
      <c r="BQ14">
        <f>'Original Data'!BE15/('Original Data'!AG15*'Original Data'!$AM15)</f>
        <v>0.773730049234788</v>
      </c>
      <c r="BR14">
        <f>'Original Data'!BF15/('Original Data'!AH15*'Original Data'!$AM15)</f>
        <v>0.025404355881705972</v>
      </c>
      <c r="BS14">
        <f>'Original Data'!BG15/('Original Data'!AI15*'Original Data'!$AM15)</f>
        <v>1.8078322130454134</v>
      </c>
      <c r="BU14" s="2">
        <f t="shared" si="21"/>
        <v>0.06515631188473625</v>
      </c>
      <c r="BV14" s="2">
        <f t="shared" si="0"/>
        <v>0.25260599309851217</v>
      </c>
      <c r="BW14" s="2">
        <f t="shared" si="22"/>
        <v>0.048865020090228334</v>
      </c>
      <c r="BX14" s="2">
        <f t="shared" si="1"/>
        <v>0.0575174416059602</v>
      </c>
      <c r="BY14" s="2">
        <f t="shared" si="2"/>
        <v>0.15017866628650495</v>
      </c>
      <c r="BZ14" s="2">
        <f t="shared" si="3"/>
        <v>0.007977218871755103</v>
      </c>
      <c r="CA14" s="2">
        <f t="shared" si="4"/>
        <v>0.029417342381061327</v>
      </c>
      <c r="CB14" s="2">
        <f t="shared" si="5"/>
        <v>0.03064620711949314</v>
      </c>
      <c r="CC14" s="2">
        <f t="shared" si="6"/>
        <v>-0.11569577045768585</v>
      </c>
      <c r="CD14" s="2">
        <f t="shared" si="7"/>
        <v>-0.7359672834395741</v>
      </c>
      <c r="CE14" s="2">
        <f t="shared" si="8"/>
        <v>-0.16122217902537775</v>
      </c>
      <c r="CF14" s="2">
        <f t="shared" si="9"/>
        <v>0.051561232626110766</v>
      </c>
      <c r="CG14" s="2">
        <f t="shared" si="10"/>
        <v>-0.001691930410969701</v>
      </c>
      <c r="CH14" s="2">
        <f t="shared" si="11"/>
        <v>0.04697213124257751</v>
      </c>
      <c r="CI14" s="2">
        <f t="shared" si="12"/>
        <v>0.007820721359874529</v>
      </c>
      <c r="CJ14" s="2">
        <f t="shared" si="13"/>
        <v>0.06560674786448514</v>
      </c>
      <c r="CK14" s="2">
        <f t="shared" si="14"/>
        <v>0.08632967298921325</v>
      </c>
      <c r="CL14" s="2">
        <f t="shared" si="15"/>
        <v>0.05394125428098169</v>
      </c>
      <c r="CM14" s="2">
        <f t="shared" si="16"/>
        <v>0.006051791097798149</v>
      </c>
      <c r="CN14" s="2">
        <f t="shared" si="17"/>
        <v>0.17291240268103333</v>
      </c>
      <c r="CP14" s="2">
        <f t="shared" si="18"/>
        <v>0.06824271754999818</v>
      </c>
      <c r="CQ14" s="2">
        <f t="shared" si="19"/>
        <v>0.25342394033652976</v>
      </c>
      <c r="CR14" s="2">
        <v>0</v>
      </c>
      <c r="CS14" s="2">
        <f t="shared" si="19"/>
        <v>0.05895046037615065</v>
      </c>
      <c r="CT14" s="2">
        <f t="shared" si="19"/>
        <v>0.15556067247285849</v>
      </c>
      <c r="CU14" s="2">
        <f t="shared" si="19"/>
        <v>0.007864090736315756</v>
      </c>
      <c r="CV14" s="2">
        <f t="shared" si="19"/>
        <v>0.031028789121094674</v>
      </c>
      <c r="CW14" s="2">
        <f t="shared" si="19"/>
        <v>0.032086406920130074</v>
      </c>
      <c r="CX14" s="2">
        <f t="shared" si="19"/>
        <v>-0.12554548448926764</v>
      </c>
      <c r="CY14" s="2">
        <f t="shared" si="19"/>
        <v>-0.8015869198742954</v>
      </c>
      <c r="CZ14" s="2">
        <f t="shared" si="19"/>
        <v>-0.1748622090621171</v>
      </c>
      <c r="DA14" s="2">
        <f t="shared" si="19"/>
        <v>0.05365966913526816</v>
      </c>
      <c r="DB14" s="2">
        <f t="shared" si="19"/>
        <v>-0.00754496735203906</v>
      </c>
      <c r="DC14" s="2">
        <f t="shared" si="19"/>
        <v>0.049251495848229125</v>
      </c>
      <c r="DD14" s="2">
        <f t="shared" si="19"/>
        <v>0.007499599135316785</v>
      </c>
      <c r="DE14" s="2">
        <f t="shared" si="19"/>
        <v>0.06822084272224277</v>
      </c>
      <c r="DF14" s="2">
        <f t="shared" si="19"/>
        <v>0.09029599440124768</v>
      </c>
      <c r="DG14" s="2">
        <f t="shared" si="19"/>
        <v>0.056652112600533884</v>
      </c>
      <c r="DH14" s="2">
        <f t="shared" si="19"/>
        <v>0.005191078433546459</v>
      </c>
      <c r="DI14" s="2">
        <f t="shared" si="19"/>
        <v>0.18125475244824477</v>
      </c>
      <c r="DK14">
        <f>SUM(BU14:CN14)</f>
        <v>0.11898299214671847</v>
      </c>
      <c r="DL14">
        <f t="shared" si="23"/>
        <v>0.136892272180684</v>
      </c>
      <c r="DM14">
        <f t="shared" si="24"/>
        <v>0.009643041459987955</v>
      </c>
      <c r="DO14" s="2">
        <f t="shared" si="28"/>
        <v>86.42016337131062</v>
      </c>
      <c r="DP14" s="2">
        <f t="shared" si="20"/>
        <v>1.0096896853935236</v>
      </c>
      <c r="DR14">
        <f t="shared" si="25"/>
        <v>97.76779284232836</v>
      </c>
      <c r="DS14">
        <f t="shared" si="26"/>
        <v>92.90285878553308</v>
      </c>
    </row>
    <row r="15" spans="1:123" ht="15">
      <c r="A15" s="19">
        <v>1999</v>
      </c>
      <c r="B15">
        <f>100*'Original Data'!C16/'Original Data'!B16</f>
        <v>-3.2250601379162886</v>
      </c>
      <c r="C15">
        <f>100*'Original Data'!D16/'Original Data'!B16</f>
        <v>-2.80215961939381</v>
      </c>
      <c r="D15">
        <f>100*('Original Data'!E16-'Original Data'!G16)/'Original Data'!B16</f>
        <v>-3.7472603838135456</v>
      </c>
      <c r="E15">
        <f>100*('Original Data'!F16-'Original Data'!H16)/'Original Data'!B16</f>
        <v>0.9451007644197363</v>
      </c>
      <c r="F15">
        <f>'Original Data'!I16*100/'Original Data'!B16</f>
        <v>20.62222697386005</v>
      </c>
      <c r="G15">
        <f>100*('Original Data'!M16-'Original Data'!L16)/'Original Data'!K16</f>
        <v>17.137205874120657</v>
      </c>
      <c r="H15">
        <f>100*'Original Data'!L16/'Original Data'!K16</f>
        <v>5.193036144128678</v>
      </c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Z15">
        <f>'Original Data'!AN16/('Original Data'!P16*'Original Data'!$AM16)</f>
        <v>0.3987602715387254</v>
      </c>
      <c r="BA15">
        <f>'Original Data'!AO16/('Original Data'!Q16*'Original Data'!$AM16)</f>
        <v>0.6849093939190923</v>
      </c>
      <c r="BB15">
        <f>'Original Data'!AP16/('Original Data'!R16*'Original Data'!$AM16)</f>
        <v>0.13208643863265548</v>
      </c>
      <c r="BC15">
        <f>'Original Data'!AQ16/('Original Data'!S16*'Original Data'!$AM16)</f>
        <v>0.17035836097139032</v>
      </c>
      <c r="BD15">
        <f>'Original Data'!AR16/('Original Data'!T16*'Original Data'!$AM16)</f>
        <v>0.5833040858020561</v>
      </c>
      <c r="BE15">
        <f>'Original Data'!AS16/('Original Data'!U16*'Original Data'!$AM16)</f>
        <v>0.021540066643292898</v>
      </c>
      <c r="BF15">
        <f>'Original Data'!AT16/('Original Data'!V16*'Original Data'!$AM16)</f>
        <v>1.2635883343121324</v>
      </c>
      <c r="BG15">
        <f>'Original Data'!AU16/('Original Data'!W16*'Original Data'!$AM16)</f>
        <v>0.2579774389977215</v>
      </c>
      <c r="BH15">
        <f>'Original Data'!AV16/('Original Data'!X16*'Original Data'!$AM16)</f>
        <v>0.0005580626431152849</v>
      </c>
      <c r="BI15">
        <f>'Original Data'!AW16/('Original Data'!Y16*'Original Data'!$AM16)</f>
        <v>0.010594950453980274</v>
      </c>
      <c r="BJ15">
        <f>'Original Data'!AX16/('Original Data'!Z16*'Original Data'!$AM16)</f>
        <v>0.0008183894092272675</v>
      </c>
      <c r="BK15">
        <f>'Original Data'!AY16/('Original Data'!AA16*'Original Data'!$AM16)</f>
        <v>0.27878948731306613</v>
      </c>
      <c r="BL15">
        <f>'Original Data'!AZ16/('Original Data'!AB16*'Original Data'!$AM16)</f>
        <v>0.08808487710838796</v>
      </c>
      <c r="BM15">
        <f>'Original Data'!BA16/('Original Data'!AC16*'Original Data'!$AM16)</f>
        <v>0.4898324469861595</v>
      </c>
      <c r="BN15">
        <f>'Original Data'!BB16/('Original Data'!AD16*'Original Data'!$AM16)</f>
        <v>0.005725256564320369</v>
      </c>
      <c r="BO15">
        <f>'Original Data'!BC16/('Original Data'!AE16*'Original Data'!$AM16)</f>
        <v>0.31392045978396793</v>
      </c>
      <c r="BP15">
        <f>'Original Data'!BD16/('Original Data'!AF16*'Original Data'!$AM16)</f>
        <v>0.6610472438476003</v>
      </c>
      <c r="BQ15">
        <f>'Original Data'!BE16/('Original Data'!AG16*'Original Data'!$AM16)</f>
        <v>0.736807912927151</v>
      </c>
      <c r="BR15">
        <f>'Original Data'!BF16/('Original Data'!AH16*'Original Data'!$AM16)</f>
        <v>0.02726894894601885</v>
      </c>
      <c r="BS15">
        <f>'Original Data'!BG16/('Original Data'!AI16*'Original Data'!$AM16)</f>
        <v>1.7514630447573867</v>
      </c>
      <c r="BU15" s="2">
        <f t="shared" si="21"/>
        <v>0.057275126118055165</v>
      </c>
      <c r="BV15" s="2">
        <f t="shared" si="0"/>
        <v>0.25121557435527986</v>
      </c>
      <c r="BW15" s="2">
        <f t="shared" si="22"/>
        <v>0.04660929459232467</v>
      </c>
      <c r="BX15" s="2">
        <f t="shared" si="1"/>
        <v>0.05544213089471608</v>
      </c>
      <c r="BY15" s="2">
        <f t="shared" si="2"/>
        <v>0.14620354170831765</v>
      </c>
      <c r="BZ15" s="2">
        <f t="shared" si="3"/>
        <v>0.007803210090019311</v>
      </c>
      <c r="CA15" s="2">
        <f t="shared" si="4"/>
        <v>0.02911519707484422</v>
      </c>
      <c r="CB15" s="2">
        <f t="shared" si="5"/>
        <v>0.030138216595579848</v>
      </c>
      <c r="CC15" s="2">
        <f t="shared" si="6"/>
        <v>-0.11720323726758697</v>
      </c>
      <c r="CD15" s="2">
        <f t="shared" si="7"/>
        <v>-0.7096628124068719</v>
      </c>
      <c r="CE15" s="2">
        <f t="shared" si="8"/>
        <v>-0.15519475069334793</v>
      </c>
      <c r="CF15" s="2">
        <f t="shared" si="9"/>
        <v>0.05230504741131885</v>
      </c>
      <c r="CG15" s="2">
        <f t="shared" si="10"/>
        <v>0.005434046814597355</v>
      </c>
      <c r="CH15" s="2">
        <f t="shared" si="11"/>
        <v>0.04643947921413691</v>
      </c>
      <c r="CI15" s="2">
        <f t="shared" si="12"/>
        <v>-0.009204637439017503</v>
      </c>
      <c r="CJ15" s="2">
        <f t="shared" si="13"/>
        <v>0.0646929108671711</v>
      </c>
      <c r="CK15" s="2">
        <f t="shared" si="14"/>
        <v>0.0854217562828098</v>
      </c>
      <c r="CL15" s="2">
        <f t="shared" si="15"/>
        <v>0.05329257926906413</v>
      </c>
      <c r="CM15" s="2">
        <f t="shared" si="16"/>
        <v>0.007342759978438243</v>
      </c>
      <c r="CN15" s="2">
        <f t="shared" si="17"/>
        <v>0.17140711438140177</v>
      </c>
      <c r="CP15" s="2">
        <f t="shared" si="18"/>
        <v>0.059830566300578966</v>
      </c>
      <c r="CQ15" s="2">
        <f t="shared" si="19"/>
        <v>0.25193984731875746</v>
      </c>
      <c r="CR15" s="2">
        <v>0</v>
      </c>
      <c r="CS15" s="2">
        <f t="shared" si="19"/>
        <v>0.056735333349665504</v>
      </c>
      <c r="CT15" s="2">
        <f t="shared" si="19"/>
        <v>0.1513177387092153</v>
      </c>
      <c r="CU15" s="2">
        <f t="shared" si="19"/>
        <v>0.007678358762216497</v>
      </c>
      <c r="CV15" s="2">
        <f t="shared" si="19"/>
        <v>0.030706287902312876</v>
      </c>
      <c r="CW15" s="2">
        <f t="shared" si="19"/>
        <v>0.03154419243021203</v>
      </c>
      <c r="CX15" s="2">
        <f t="shared" si="19"/>
        <v>-0.12715451125044092</v>
      </c>
      <c r="CY15" s="2">
        <f t="shared" si="19"/>
        <v>-0.7735102832597215</v>
      </c>
      <c r="CZ15" s="2">
        <f t="shared" si="19"/>
        <v>-0.16842870523729586</v>
      </c>
      <c r="DA15" s="2">
        <f t="shared" si="19"/>
        <v>0.05445359566611805</v>
      </c>
      <c r="DB15" s="2">
        <f t="shared" si="19"/>
        <v>6.109599883544408E-05</v>
      </c>
      <c r="DC15" s="2">
        <f t="shared" si="19"/>
        <v>0.04868295837693955</v>
      </c>
      <c r="DD15" s="2">
        <f t="shared" si="19"/>
        <v>-0.010672779683286119</v>
      </c>
      <c r="DE15" s="2">
        <f t="shared" si="19"/>
        <v>0.06724543936717658</v>
      </c>
      <c r="DF15" s="2">
        <f t="shared" si="19"/>
        <v>0.08932691019460089</v>
      </c>
      <c r="DG15" s="2">
        <f t="shared" si="19"/>
        <v>0.055959735530190145</v>
      </c>
      <c r="DH15" s="2">
        <f t="shared" si="19"/>
        <v>0.006569021525327072</v>
      </c>
      <c r="DI15" s="2">
        <f t="shared" si="19"/>
        <v>0.17964805096634148</v>
      </c>
      <c r="DK15">
        <f t="shared" si="27"/>
        <v>0.11887254784125059</v>
      </c>
      <c r="DL15">
        <f t="shared" si="23"/>
        <v>0.13208643863265548</v>
      </c>
      <c r="DM15">
        <f t="shared" si="24"/>
        <v>0.011932852967743435</v>
      </c>
      <c r="DO15" s="2">
        <f t="shared" si="28"/>
        <v>86.41061928344344</v>
      </c>
      <c r="DP15" s="2">
        <f t="shared" si="20"/>
        <v>1.0120043334969775</v>
      </c>
      <c r="DR15">
        <f t="shared" si="25"/>
        <v>94.335489971804</v>
      </c>
      <c r="DS15">
        <f t="shared" si="26"/>
        <v>93.11583256253029</v>
      </c>
    </row>
    <row r="16" spans="1:123" ht="15">
      <c r="A16" s="19">
        <v>2000</v>
      </c>
      <c r="B16">
        <f>100*'Original Data'!C17/'Original Data'!B17</f>
        <v>-4.183670803396471</v>
      </c>
      <c r="C16">
        <f>100*'Original Data'!D17/'Original Data'!B17</f>
        <v>-3.8396221675124353</v>
      </c>
      <c r="D16">
        <f>100*('Original Data'!E17-'Original Data'!G17)/'Original Data'!B17</f>
        <v>-4.64452595086168</v>
      </c>
      <c r="E16">
        <f>100*('Original Data'!F17-'Original Data'!H17)/'Original Data'!B17</f>
        <v>0.8049037833492435</v>
      </c>
      <c r="F16">
        <f>'Original Data'!I17*100/'Original Data'!B17</f>
        <v>20.866201075214793</v>
      </c>
      <c r="G16">
        <f>100*('Original Data'!M17-'Original Data'!L17)/'Original Data'!K17</f>
        <v>16.72218865970484</v>
      </c>
      <c r="H16">
        <f>100*'Original Data'!L17/'Original Data'!K17</f>
        <v>5.304220246828342</v>
      </c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Z16">
        <f>'Original Data'!AN17/('Original Data'!P17*'Original Data'!$AM17)</f>
        <v>0.4094121985182272</v>
      </c>
      <c r="BA16">
        <f>'Original Data'!AO17/('Original Data'!Q17*'Original Data'!$AM17)</f>
        <v>0.6808386439994517</v>
      </c>
      <c r="BB16">
        <f>'Original Data'!AP17/('Original Data'!R17*'Original Data'!$AM17)</f>
        <v>0.12809404294578372</v>
      </c>
      <c r="BC16">
        <f>'Original Data'!AQ17/('Original Data'!S17*'Original Data'!$AM17)</f>
        <v>0.14508588207010414</v>
      </c>
      <c r="BD16">
        <f>'Original Data'!AR17/('Original Data'!T17*'Original Data'!$AM17)</f>
        <v>0.49565746543539846</v>
      </c>
      <c r="BE16">
        <f>'Original Data'!AS17/('Original Data'!U17*'Original Data'!$AM17)</f>
        <v>0.020762315496830587</v>
      </c>
      <c r="BF16">
        <f>'Original Data'!AT17/('Original Data'!V17*'Original Data'!$AM17)</f>
        <v>1.117038452695072</v>
      </c>
      <c r="BG16">
        <f>'Original Data'!AU17/('Original Data'!W17*'Original Data'!$AM17)</f>
        <v>0.2562186014636209</v>
      </c>
      <c r="BH16">
        <f>'Original Data'!AV17/('Original Data'!X17*'Original Data'!$AM17)</f>
        <v>0.00047910634592690396</v>
      </c>
      <c r="BI16">
        <f>'Original Data'!AW17/('Original Data'!Y17*'Original Data'!$AM17)</f>
        <v>0.010762179337683246</v>
      </c>
      <c r="BJ16">
        <f>'Original Data'!AX17/('Original Data'!Z17*'Original Data'!$AM17)</f>
        <v>0.0008510081377602056</v>
      </c>
      <c r="BK16">
        <f>'Original Data'!AY17/('Original Data'!AA17*'Original Data'!$AM17)</f>
        <v>0.27382161658087356</v>
      </c>
      <c r="BL16">
        <f>'Original Data'!AZ17/('Original Data'!AB17*'Original Data'!$AM17)</f>
        <v>0.09433246059443333</v>
      </c>
      <c r="BM16">
        <f>'Original Data'!BA17/('Original Data'!AC17*'Original Data'!$AM17)</f>
        <v>0.4196982838166296</v>
      </c>
      <c r="BN16">
        <f>'Original Data'!BB17/('Original Data'!AD17*'Original Data'!$AM17)</f>
        <v>0.00537719683936625</v>
      </c>
      <c r="BO16">
        <f>'Original Data'!BC17/('Original Data'!AE17*'Original Data'!$AM17)</f>
        <v>0.30024984585884684</v>
      </c>
      <c r="BP16">
        <f>'Original Data'!BD17/('Original Data'!AF17*'Original Data'!$AM17)</f>
        <v>0.6372550830523177</v>
      </c>
      <c r="BQ16">
        <f>'Original Data'!BE17/('Original Data'!AG17*'Original Data'!$AM17)</f>
        <v>0.6437366288556208</v>
      </c>
      <c r="BR16">
        <f>'Original Data'!BF17/('Original Data'!AH17*'Original Data'!$AM17)</f>
        <v>0.025262767889174854</v>
      </c>
      <c r="BS16">
        <f>'Original Data'!BG17/('Original Data'!AI17*'Original Data'!$AM17)</f>
        <v>1.596787492239093</v>
      </c>
      <c r="BU16" s="2">
        <f t="shared" si="21"/>
        <v>0.05776881576664313</v>
      </c>
      <c r="BV16" s="2">
        <f t="shared" si="0"/>
        <v>0.24982783999243785</v>
      </c>
      <c r="BW16" s="2">
        <f t="shared" si="22"/>
        <v>0.0446720602180157</v>
      </c>
      <c r="BX16" s="2">
        <f t="shared" si="1"/>
        <v>0.04980733888694967</v>
      </c>
      <c r="BY16" s="2">
        <f t="shared" si="2"/>
        <v>0.13512333763626638</v>
      </c>
      <c r="BZ16" s="2">
        <f t="shared" si="3"/>
        <v>0.007459423524905297</v>
      </c>
      <c r="CA16" s="2">
        <f t="shared" si="4"/>
        <v>0.028459002901095688</v>
      </c>
      <c r="CB16" s="2">
        <f t="shared" si="5"/>
        <v>0.030076828024790975</v>
      </c>
      <c r="CC16" s="2">
        <f t="shared" si="6"/>
        <v>-0.12170823777538697</v>
      </c>
      <c r="CD16" s="2">
        <f t="shared" si="7"/>
        <v>-0.706054005384337</v>
      </c>
      <c r="CE16" s="2">
        <f t="shared" si="8"/>
        <v>-0.1536344290669051</v>
      </c>
      <c r="CF16" s="2">
        <f t="shared" si="9"/>
        <v>0.051949713100118956</v>
      </c>
      <c r="CG16" s="2">
        <f t="shared" si="10"/>
        <v>0.011085111142161668</v>
      </c>
      <c r="CH16" s="2">
        <f t="shared" si="11"/>
        <v>0.04447388103262318</v>
      </c>
      <c r="CI16" s="2">
        <f t="shared" si="12"/>
        <v>-0.00996892128884195</v>
      </c>
      <c r="CJ16" s="2">
        <f t="shared" si="13"/>
        <v>0.06353748342780342</v>
      </c>
      <c r="CK16" s="2">
        <f t="shared" si="14"/>
        <v>0.08444741713709901</v>
      </c>
      <c r="CL16" s="2">
        <f t="shared" si="15"/>
        <v>0.051501107327179003</v>
      </c>
      <c r="CM16" s="2">
        <f t="shared" si="16"/>
        <v>0.0059499220899643865</v>
      </c>
      <c r="CN16" s="2">
        <f t="shared" si="17"/>
        <v>0.16701353260677548</v>
      </c>
      <c r="CP16" s="2">
        <f t="shared" si="18"/>
        <v>0.06035751644705971</v>
      </c>
      <c r="CQ16" s="2">
        <f t="shared" si="19"/>
        <v>0.2504586195314876</v>
      </c>
      <c r="CR16" s="2">
        <v>0</v>
      </c>
      <c r="CS16" s="2">
        <f t="shared" si="19"/>
        <v>0.050720918256350056</v>
      </c>
      <c r="CT16" s="2">
        <f t="shared" si="19"/>
        <v>0.13949104723309527</v>
      </c>
      <c r="CU16" s="2">
        <f t="shared" si="19"/>
        <v>0.00731141086010211</v>
      </c>
      <c r="CV16" s="2">
        <f t="shared" si="19"/>
        <v>0.030005885094667235</v>
      </c>
      <c r="CW16" s="2">
        <f t="shared" si="19"/>
        <v>0.03147866803353496</v>
      </c>
      <c r="CX16" s="2">
        <f t="shared" si="19"/>
        <v>-0.13196301935724614</v>
      </c>
      <c r="CY16" s="2">
        <f t="shared" si="19"/>
        <v>-0.7696583463301452</v>
      </c>
      <c r="CZ16" s="2">
        <f t="shared" si="19"/>
        <v>-0.16676326276354178</v>
      </c>
      <c r="DA16" s="2">
        <f t="shared" si="19"/>
        <v>0.05407432203161514</v>
      </c>
      <c r="DB16" s="2">
        <f t="shared" si="19"/>
        <v>0.006092879698775747</v>
      </c>
      <c r="DC16" s="2">
        <f t="shared" si="19"/>
        <v>0.04658493535248799</v>
      </c>
      <c r="DD16" s="2">
        <f t="shared" si="19"/>
        <v>-0.011488554305601504</v>
      </c>
      <c r="DE16" s="2">
        <f t="shared" si="19"/>
        <v>0.06601216931550728</v>
      </c>
      <c r="DF16" s="2">
        <f t="shared" si="19"/>
        <v>0.08828692858465075</v>
      </c>
      <c r="DG16" s="2">
        <f>AV$8*(LN(BQ16)-LN(AV$8))</f>
        <v>0.0540475698510179</v>
      </c>
      <c r="DH16" s="2">
        <f t="shared" si="19"/>
        <v>0.0050823463814295405</v>
      </c>
      <c r="DI16" s="2">
        <f t="shared" si="19"/>
        <v>0.1749584680141035</v>
      </c>
      <c r="DK16">
        <f t="shared" si="27"/>
        <v>0.0917872212993586</v>
      </c>
      <c r="DL16">
        <f t="shared" si="23"/>
        <v>0.12809404294578372</v>
      </c>
      <c r="DM16">
        <f t="shared" si="24"/>
        <v>-0.014909498070649674</v>
      </c>
      <c r="DO16" s="2">
        <f t="shared" si="28"/>
        <v>84.1015712642112</v>
      </c>
      <c r="DP16" s="2">
        <f t="shared" si="20"/>
        <v>0.9852010981686731</v>
      </c>
      <c r="DR16">
        <f t="shared" si="25"/>
        <v>91.48414045264713</v>
      </c>
      <c r="DS16">
        <f t="shared" si="26"/>
        <v>90.64963208259732</v>
      </c>
    </row>
    <row r="17" spans="1:123" ht="15">
      <c r="A17" s="19">
        <v>2001</v>
      </c>
      <c r="B17">
        <f>100*'Original Data'!C18/'Original Data'!B18</f>
        <v>-3.8556804262020954</v>
      </c>
      <c r="C17">
        <f>100*'Original Data'!D18/'Original Data'!B18</f>
        <v>-3.606774124555229</v>
      </c>
      <c r="D17">
        <f>100*('Original Data'!E18-'Original Data'!G18)/'Original Data'!B18</f>
        <v>-4.282436662713149</v>
      </c>
      <c r="E17">
        <f>100*('Original Data'!F18-'Original Data'!H18)/'Original Data'!B18</f>
        <v>0.6756625381579203</v>
      </c>
      <c r="F17">
        <f>'Original Data'!I18*100/'Original Data'!B18</f>
        <v>19.28797806770236</v>
      </c>
      <c r="G17">
        <f>100*('Original Data'!M18-'Original Data'!L18)/'Original Data'!K18</f>
        <v>15.770741081126243</v>
      </c>
      <c r="H17">
        <f>100*'Original Data'!L18/'Original Data'!K18</f>
        <v>5.4390508814437295</v>
      </c>
      <c r="I17" s="1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Z17">
        <f>'Original Data'!AN18/('Original Data'!P18*'Original Data'!$AM18)</f>
        <v>0.3312047408736499</v>
      </c>
      <c r="BA17">
        <f>'Original Data'!AO18/('Original Data'!Q18*'Original Data'!$AM18)</f>
        <v>0.6509461843344121</v>
      </c>
      <c r="BB17">
        <f>'Original Data'!AP18/('Original Data'!R18*'Original Data'!$AM18)</f>
        <v>0.12549569614100217</v>
      </c>
      <c r="BC17">
        <f>'Original Data'!AQ18/('Original Data'!S18*'Original Data'!$AM18)</f>
        <v>0.13929296560562288</v>
      </c>
      <c r="BD17">
        <f>'Original Data'!AR18/('Original Data'!T18*'Original Data'!$AM18)</f>
        <v>0.4775227731995819</v>
      </c>
      <c r="BE17">
        <f>'Original Data'!AS18/('Original Data'!U18*'Original Data'!$AM18)</f>
        <v>0.019939710533565844</v>
      </c>
      <c r="BF17">
        <f>'Original Data'!AT18/('Original Data'!V18*'Original Data'!$AM18)</f>
        <v>1.1066496409386033</v>
      </c>
      <c r="BG17">
        <f>'Original Data'!AU18/('Original Data'!W18*'Original Data'!$AM18)</f>
        <v>0.24426951590428095</v>
      </c>
      <c r="BH17">
        <f>'Original Data'!AV18/('Original Data'!X18*'Original Data'!$AM18)</f>
        <v>0.0004652159183921787</v>
      </c>
      <c r="BI17">
        <f>'Original Data'!AW18/('Original Data'!Y18*'Original Data'!$AM18)</f>
        <v>0.009206476687265841</v>
      </c>
      <c r="BJ17">
        <f>'Original Data'!AX18/('Original Data'!Z18*'Original Data'!$AM18)</f>
        <v>0.000754509331673067</v>
      </c>
      <c r="BK17">
        <f>'Original Data'!AY18/('Original Data'!AA18*'Original Data'!$AM18)</f>
        <v>0.27006848199830913</v>
      </c>
      <c r="BL17">
        <f>'Original Data'!AZ18/('Original Data'!AB18*'Original Data'!$AM18)</f>
        <v>0.09875917843778742</v>
      </c>
      <c r="BM17">
        <f>'Original Data'!BA18/('Original Data'!AC18*'Original Data'!$AM18)</f>
        <v>0.4129798974067533</v>
      </c>
      <c r="BN17">
        <f>'Original Data'!BB18/('Original Data'!AD18*'Original Data'!$AM18)</f>
        <v>0.005683561995445305</v>
      </c>
      <c r="BO17">
        <f>'Original Data'!BC18/('Original Data'!AE18*'Original Data'!$AM18)</f>
        <v>0.2887489786356534</v>
      </c>
      <c r="BP17">
        <f>'Original Data'!BD18/('Original Data'!AF18*'Original Data'!$AM18)</f>
        <v>0.6022492196222969</v>
      </c>
      <c r="BQ17">
        <f>'Original Data'!BE18/('Original Data'!AG18*'Original Data'!$AM18)</f>
        <v>0.6326951262488651</v>
      </c>
      <c r="BR17">
        <f>'Original Data'!BF18/('Original Data'!AH18*'Original Data'!$AM18)</f>
        <v>0.02254048652034986</v>
      </c>
      <c r="BS17">
        <f>'Original Data'!BG18/('Original Data'!AI18*'Original Data'!$AM18)</f>
        <v>1.4957700383026253</v>
      </c>
      <c r="BU17" s="2">
        <f t="shared" si="21"/>
        <v>0.05379889920899365</v>
      </c>
      <c r="BV17" s="2">
        <f t="shared" si="0"/>
        <v>0.23937578333385687</v>
      </c>
      <c r="BW17" s="2">
        <f t="shared" si="22"/>
        <v>0.04337855003872376</v>
      </c>
      <c r="BX17" s="2">
        <f t="shared" si="1"/>
        <v>0.04837752040527145</v>
      </c>
      <c r="BY17" s="2">
        <f t="shared" si="2"/>
        <v>0.13258687928586213</v>
      </c>
      <c r="BZ17" s="2">
        <f t="shared" si="3"/>
        <v>0.007081504667867358</v>
      </c>
      <c r="CA17" s="2">
        <f t="shared" si="4"/>
        <v>0.028409265409045738</v>
      </c>
      <c r="CB17" s="2">
        <f t="shared" si="5"/>
        <v>0.029648267397170504</v>
      </c>
      <c r="CC17" s="2">
        <f t="shared" si="6"/>
        <v>-0.12257708463605532</v>
      </c>
      <c r="CD17" s="2">
        <f t="shared" si="7"/>
        <v>-0.7420326758079329</v>
      </c>
      <c r="CE17" s="2">
        <f t="shared" si="8"/>
        <v>-0.1584393062178292</v>
      </c>
      <c r="CF17" s="2">
        <f t="shared" si="9"/>
        <v>0.05167696317213034</v>
      </c>
      <c r="CG17" s="2">
        <f t="shared" si="10"/>
        <v>0.014867001007318947</v>
      </c>
      <c r="CH17" s="2">
        <f t="shared" si="11"/>
        <v>0.04426861517361035</v>
      </c>
      <c r="CI17" s="2">
        <f t="shared" si="12"/>
        <v>-0.009293704737478056</v>
      </c>
      <c r="CJ17" s="2">
        <f t="shared" si="13"/>
        <v>0.06252393827777154</v>
      </c>
      <c r="CK17" s="2">
        <f t="shared" si="14"/>
        <v>0.08294561839088135</v>
      </c>
      <c r="CL17" s="2">
        <f t="shared" si="15"/>
        <v>0.05127158396896381</v>
      </c>
      <c r="CM17" s="2">
        <f t="shared" si="16"/>
        <v>0.0038717263148034574</v>
      </c>
      <c r="CN17" s="2">
        <f t="shared" si="17"/>
        <v>0.16390797974977803</v>
      </c>
      <c r="CP17" s="2">
        <f t="shared" si="18"/>
        <v>0.05612014157490458</v>
      </c>
      <c r="CQ17" s="2">
        <f t="shared" si="19"/>
        <v>0.23930239455691646</v>
      </c>
      <c r="CR17" s="2">
        <v>0</v>
      </c>
      <c r="CS17" s="2">
        <f t="shared" si="19"/>
        <v>0.04919477108977244</v>
      </c>
      <c r="CT17" s="2">
        <f t="shared" si="19"/>
        <v>0.13678370446601334</v>
      </c>
      <c r="CU17" s="2">
        <f t="shared" si="19"/>
        <v>0.006908031130258543</v>
      </c>
      <c r="CV17" s="2">
        <f t="shared" si="19"/>
        <v>0.029952796724683643</v>
      </c>
      <c r="CW17" s="2">
        <f t="shared" si="19"/>
        <v>0.031021234732783367</v>
      </c>
      <c r="CX17" s="2">
        <f t="shared" si="19"/>
        <v>-0.13289040153308884</v>
      </c>
      <c r="CY17" s="2">
        <f t="shared" si="19"/>
        <v>-0.8080609454207321</v>
      </c>
      <c r="CZ17" s="2">
        <f t="shared" si="19"/>
        <v>-0.1718918505833253</v>
      </c>
      <c r="DA17" s="2">
        <f t="shared" si="19"/>
        <v>0.05378319659498244</v>
      </c>
      <c r="DB17" s="2">
        <f t="shared" si="19"/>
        <v>0.010129560281645203</v>
      </c>
      <c r="DC17" s="2">
        <f t="shared" si="19"/>
        <v>0.046365840472164535</v>
      </c>
      <c r="DD17" s="2">
        <f t="shared" si="19"/>
        <v>-0.010767847558629813</v>
      </c>
      <c r="DE17" s="2">
        <f t="shared" si="19"/>
        <v>0.06493034034299038</v>
      </c>
      <c r="DF17" s="2">
        <f t="shared" si="19"/>
        <v>0.0866839517518015</v>
      </c>
      <c r="DG17" s="2">
        <f t="shared" si="19"/>
        <v>0.05380258321299909</v>
      </c>
      <c r="DH17" s="2">
        <f t="shared" si="19"/>
        <v>0.002864139920611681</v>
      </c>
      <c r="DI17" s="2">
        <f t="shared" si="19"/>
        <v>0.17164369012159736</v>
      </c>
      <c r="DK17">
        <f t="shared" si="27"/>
        <v>0.02564732440275394</v>
      </c>
      <c r="DL17">
        <f t="shared" si="23"/>
        <v>0.12549569614100217</v>
      </c>
      <c r="DM17">
        <f t="shared" si="24"/>
        <v>-0.08412466812165159</v>
      </c>
      <c r="DO17" s="2">
        <f t="shared" si="28"/>
        <v>78.71906327284681</v>
      </c>
      <c r="DP17" s="2">
        <f t="shared" si="20"/>
        <v>0.9193166394721075</v>
      </c>
      <c r="DR17">
        <f t="shared" si="25"/>
        <v>89.62841384298792</v>
      </c>
      <c r="DS17">
        <f t="shared" si="26"/>
        <v>84.58751750324245</v>
      </c>
    </row>
    <row r="18" spans="1:123" ht="15">
      <c r="A18" s="19">
        <v>2002</v>
      </c>
      <c r="B18">
        <f>100*'Original Data'!C19/'Original Data'!B19</f>
        <v>-4.296514851113011</v>
      </c>
      <c r="C18">
        <f>100*'Original Data'!D19/'Original Data'!B19</f>
        <v>-4.014169869295172</v>
      </c>
      <c r="D18">
        <f>100*('Original Data'!E19-'Original Data'!G19)/'Original Data'!B19</f>
        <v>-4.638095148605096</v>
      </c>
      <c r="E18">
        <f>100*('Original Data'!F19-'Original Data'!H19)/'Original Data'!B19</f>
        <v>0.6239252793099235</v>
      </c>
      <c r="F18">
        <f>'Original Data'!I19*100/'Original Data'!B19</f>
        <v>18.70272403521795</v>
      </c>
      <c r="G18">
        <f>100*('Original Data'!M19-'Original Data'!L19)/'Original Data'!K19</f>
        <v>15.129814923811395</v>
      </c>
      <c r="H18">
        <f>100*'Original Data'!L19/'Original Data'!K19</f>
        <v>5.359361716042117</v>
      </c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Z18">
        <f>'Original Data'!AN19/('Original Data'!P19*'Original Data'!$AM19)</f>
        <v>0.28448275424220426</v>
      </c>
      <c r="BA18">
        <f>'Original Data'!AO19/('Original Data'!Q19*'Original Data'!$AM19)</f>
        <v>0.6466709750033581</v>
      </c>
      <c r="BB18">
        <f>'Original Data'!AP19/('Original Data'!R19*'Original Data'!$AM19)</f>
        <v>0.1225917858461768</v>
      </c>
      <c r="BC18">
        <f>'Original Data'!AQ19/('Original Data'!S19*'Original Data'!$AM19)</f>
        <v>0.14708433751002464</v>
      </c>
      <c r="BD18">
        <f>'Original Data'!AR19/('Original Data'!T19*'Original Data'!$AM19)</f>
        <v>0.5017786240768612</v>
      </c>
      <c r="BE18">
        <f>'Original Data'!AS19/('Original Data'!U19*'Original Data'!$AM19)</f>
        <v>0.019890303312182365</v>
      </c>
      <c r="BF18">
        <f>'Original Data'!AT19/('Original Data'!V19*'Original Data'!$AM19)</f>
        <v>1.1999094959390777</v>
      </c>
      <c r="BG18">
        <f>'Original Data'!AU19/('Original Data'!W19*'Original Data'!$AM19)</f>
        <v>0.22558631985127303</v>
      </c>
      <c r="BH18">
        <f>'Original Data'!AV19/('Original Data'!X19*'Original Data'!$AM19)</f>
        <v>0.0004938607159301378</v>
      </c>
      <c r="BI18">
        <f>'Original Data'!AW19/('Original Data'!Y19*'Original Data'!$AM19)</f>
        <v>0.00870478846998824</v>
      </c>
      <c r="BJ18">
        <f>'Original Data'!AX19/('Original Data'!Z19*'Original Data'!$AM19)</f>
        <v>0.0007875970949482858</v>
      </c>
      <c r="BK18">
        <f>'Original Data'!AY19/('Original Data'!AA19*'Original Data'!$AM19)</f>
        <v>0.2706582502661336</v>
      </c>
      <c r="BL18">
        <f>'Original Data'!AZ19/('Original Data'!AB19*'Original Data'!$AM19)</f>
        <v>0.09879198391324774</v>
      </c>
      <c r="BM18">
        <f>'Original Data'!BA19/('Original Data'!AC19*'Original Data'!$AM19)</f>
        <v>0.4419409671577381</v>
      </c>
      <c r="BN18">
        <f>'Original Data'!BB19/('Original Data'!AD19*'Original Data'!$AM19)</f>
        <v>0.0058257067157806855</v>
      </c>
      <c r="BO18">
        <f>'Original Data'!BC19/('Original Data'!AE19*'Original Data'!$AM19)</f>
        <v>0.2848949246796051</v>
      </c>
      <c r="BP18">
        <f>'Original Data'!BD19/('Original Data'!AF19*'Original Data'!$AM19)</f>
        <v>0.5908984851277411</v>
      </c>
      <c r="BQ18">
        <f>'Original Data'!BE19/('Original Data'!AG19*'Original Data'!$AM19)</f>
        <v>0.6787024000538346</v>
      </c>
      <c r="BR18">
        <f>'Original Data'!BF19/('Original Data'!AH19*'Original Data'!$AM19)</f>
        <v>0.023108775047272944</v>
      </c>
      <c r="BS18">
        <f>'Original Data'!BG19/('Original Data'!AI19*'Original Data'!$AM19)</f>
        <v>1.5522096088628559</v>
      </c>
      <c r="BU18" s="2">
        <f t="shared" si="21"/>
        <v>0.05095115189722756</v>
      </c>
      <c r="BV18" s="2">
        <f t="shared" si="0"/>
        <v>0.23784182488998265</v>
      </c>
      <c r="BW18" s="2">
        <f t="shared" si="22"/>
        <v>0.04190084622896444</v>
      </c>
      <c r="BX18" s="2">
        <f t="shared" si="1"/>
        <v>0.05028738852255166</v>
      </c>
      <c r="BY18" s="2">
        <f t="shared" si="2"/>
        <v>0.13595858393672652</v>
      </c>
      <c r="BZ18" s="2">
        <f t="shared" si="3"/>
        <v>0.007058312341225769</v>
      </c>
      <c r="CA18" s="2">
        <f t="shared" si="4"/>
        <v>0.028839946382314227</v>
      </c>
      <c r="CB18" s="2">
        <f t="shared" si="5"/>
        <v>0.02893425717488901</v>
      </c>
      <c r="CC18" s="2">
        <f t="shared" si="6"/>
        <v>-0.12081251760917275</v>
      </c>
      <c r="CD18" s="2">
        <f t="shared" si="7"/>
        <v>-0.7549450953985638</v>
      </c>
      <c r="CE18" s="2">
        <f t="shared" si="8"/>
        <v>-0.1567258566969931</v>
      </c>
      <c r="CF18" s="2">
        <f t="shared" si="9"/>
        <v>0.051720073219423485</v>
      </c>
      <c r="CG18" s="2">
        <f t="shared" si="10"/>
        <v>0.01489439032125255</v>
      </c>
      <c r="CH18" s="2">
        <f t="shared" si="11"/>
        <v>0.04513074842559921</v>
      </c>
      <c r="CI18" s="2">
        <f t="shared" si="12"/>
        <v>-0.008992693562762477</v>
      </c>
      <c r="CJ18" s="2">
        <f t="shared" si="13"/>
        <v>0.062175236888628825</v>
      </c>
      <c r="CK18" s="2">
        <f t="shared" si="14"/>
        <v>0.08243985622929509</v>
      </c>
      <c r="CL18" s="2">
        <f t="shared" si="15"/>
        <v>0.05220281167210569</v>
      </c>
      <c r="CM18" s="2">
        <f t="shared" si="16"/>
        <v>0.0043255616862480336</v>
      </c>
      <c r="CN18" s="2">
        <f t="shared" si="17"/>
        <v>0.1656680380111985</v>
      </c>
      <c r="CP18" s="2">
        <f t="shared" si="18"/>
        <v>0.05308053791424991</v>
      </c>
      <c r="CQ18" s="2">
        <f t="shared" si="19"/>
        <v>0.23766509138678352</v>
      </c>
      <c r="CR18" s="2">
        <v>0</v>
      </c>
      <c r="CS18" s="2">
        <f t="shared" si="19"/>
        <v>0.05123330944486699</v>
      </c>
      <c r="CT18" s="2">
        <f t="shared" si="19"/>
        <v>0.1403825651363647</v>
      </c>
      <c r="CU18" s="2">
        <f t="shared" si="19"/>
        <v>0.006883276307150605</v>
      </c>
      <c r="CV18" s="2">
        <f t="shared" si="19"/>
        <v>0.03041249322145932</v>
      </c>
      <c r="CW18" s="2">
        <f t="shared" si="19"/>
        <v>0.030259120736072852</v>
      </c>
      <c r="CX18" s="2">
        <f t="shared" si="19"/>
        <v>-0.13100695338717294</v>
      </c>
      <c r="CY18" s="2">
        <f t="shared" si="19"/>
        <v>-0.821843291099166</v>
      </c>
      <c r="CZ18" s="2">
        <f t="shared" si="19"/>
        <v>-0.17006296379468308</v>
      </c>
      <c r="DA18" s="2">
        <f t="shared" si="19"/>
        <v>0.053829211020848755</v>
      </c>
      <c r="DB18" s="2">
        <f t="shared" si="19"/>
        <v>0.010158794848403083</v>
      </c>
      <c r="DC18" s="2">
        <f t="shared" si="19"/>
        <v>0.04728605673499449</v>
      </c>
      <c r="DD18" s="2">
        <f t="shared" si="19"/>
        <v>-0.0104465568792275</v>
      </c>
      <c r="DE18" s="2">
        <f t="shared" si="19"/>
        <v>0.0645581464989178</v>
      </c>
      <c r="DF18" s="2">
        <f t="shared" si="19"/>
        <v>0.08614411575180722</v>
      </c>
      <c r="DG18" s="2">
        <f t="shared" si="19"/>
        <v>0.054796548907805664</v>
      </c>
      <c r="DH18" s="2">
        <f t="shared" si="19"/>
        <v>0.0033485507567409564</v>
      </c>
      <c r="DI18" s="2">
        <f t="shared" si="19"/>
        <v>0.17352232574080242</v>
      </c>
      <c r="DK18">
        <f t="shared" si="27"/>
        <v>0.01885286456014118</v>
      </c>
      <c r="DL18">
        <f t="shared" si="23"/>
        <v>0.1225917858461768</v>
      </c>
      <c r="DM18">
        <f t="shared" si="24"/>
        <v>-0.08979962075298117</v>
      </c>
      <c r="DO18" s="2">
        <f t="shared" si="28"/>
        <v>78.18602267071026</v>
      </c>
      <c r="DP18" s="2">
        <f t="shared" si="20"/>
        <v>0.914114336463196</v>
      </c>
      <c r="DR18">
        <f t="shared" si="25"/>
        <v>87.55445527969911</v>
      </c>
      <c r="DS18">
        <f t="shared" si="26"/>
        <v>84.10884684948797</v>
      </c>
    </row>
    <row r="19" spans="1:123" ht="15">
      <c r="A19" s="19">
        <v>2003</v>
      </c>
      <c r="B19">
        <f>100*'Original Data'!C20/'Original Data'!B20</f>
        <v>-4.658765773366121</v>
      </c>
      <c r="C19">
        <f>100*'Original Data'!D20/'Original Data'!B20</f>
        <v>-4.524241173197393</v>
      </c>
      <c r="D19">
        <f>100*('Original Data'!E20-'Original Data'!G20)/'Original Data'!B20</f>
        <v>-5.048374647735636</v>
      </c>
      <c r="E19">
        <f>100*('Original Data'!F20-'Original Data'!H20)/'Original Data'!B20</f>
        <v>0.5232359857119777</v>
      </c>
      <c r="F19">
        <f>'Original Data'!I20*100/'Original Data'!B20</f>
        <v>18.71623198291181</v>
      </c>
      <c r="G19">
        <f>100*('Original Data'!M20-'Original Data'!L20)/'Original Data'!K20</f>
        <v>14.856847674655228</v>
      </c>
      <c r="H19">
        <f>100*'Original Data'!L20/'Original Data'!K20</f>
        <v>5.32066433949564</v>
      </c>
      <c r="I19" s="1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Z19">
        <f>'Original Data'!AN20/('Original Data'!P20*'Original Data'!$AM20)</f>
        <v>0.3028105607534328</v>
      </c>
      <c r="BA19">
        <f>'Original Data'!AO20/('Original Data'!Q20*'Original Data'!$AM20)</f>
        <v>0.727795942284051</v>
      </c>
      <c r="BB19">
        <f>'Original Data'!AP20/('Original Data'!R20*'Original Data'!$AM20)</f>
        <v>0.12125504541602396</v>
      </c>
      <c r="BC19">
        <f>'Original Data'!AQ20/('Original Data'!S20*'Original Data'!$AM20)</f>
        <v>0.17598238734417332</v>
      </c>
      <c r="BD19">
        <f>'Original Data'!AR20/('Original Data'!T20*'Original Data'!$AM20)</f>
        <v>0.5940446699269708</v>
      </c>
      <c r="BE19">
        <f>'Original Data'!AS20/('Original Data'!U20*'Original Data'!$AM20)</f>
        <v>0.02106750042116634</v>
      </c>
      <c r="BF19">
        <f>'Original Data'!AT20/('Original Data'!V20*'Original Data'!$AM20)</f>
        <v>1.4549325489087095</v>
      </c>
      <c r="BG19">
        <f>'Original Data'!AU20/('Original Data'!W20*'Original Data'!$AM20)</f>
        <v>0.23101248077550826</v>
      </c>
      <c r="BH19">
        <f>'Original Data'!AV20/('Original Data'!X20*'Original Data'!$AM20)</f>
        <v>0.0005941742861468708</v>
      </c>
      <c r="BI19">
        <f>'Original Data'!AW20/('Original Data'!Y20*'Original Data'!$AM20)</f>
        <v>0.009182884084177882</v>
      </c>
      <c r="BJ19">
        <f>'Original Data'!AX20/('Original Data'!Z20*'Original Data'!$AM20)</f>
        <v>0.0008369626998250167</v>
      </c>
      <c r="BK19">
        <f>'Original Data'!AY20/('Original Data'!AA20*'Original Data'!$AM20)</f>
        <v>0.2672779264691839</v>
      </c>
      <c r="BL19">
        <f>'Original Data'!AZ20/('Original Data'!AB20*'Original Data'!$AM20)</f>
        <v>0.09038633319082294</v>
      </c>
      <c r="BM19">
        <f>'Original Data'!BA20/('Original Data'!AC20*'Original Data'!$AM20)</f>
        <v>0.5287882245320829</v>
      </c>
      <c r="BN19">
        <f>'Original Data'!BB20/('Original Data'!AD20*'Original Data'!$AM20)</f>
        <v>0.006061175886408999</v>
      </c>
      <c r="BO19">
        <f>'Original Data'!BC20/('Original Data'!AE20*'Original Data'!$AM20)</f>
        <v>0.28020556949559905</v>
      </c>
      <c r="BP19">
        <f>'Original Data'!BD20/('Original Data'!AF20*'Original Data'!$AM20)</f>
        <v>0.5968515622916085</v>
      </c>
      <c r="BQ19">
        <f>'Original Data'!BE20/('Original Data'!AG20*'Original Data'!$AM20)</f>
        <v>0.772993759675584</v>
      </c>
      <c r="BR19">
        <f>'Original Data'!BF20/('Original Data'!AH20*'Original Data'!$AM20)</f>
        <v>0.023821693612092985</v>
      </c>
      <c r="BS19">
        <f>'Original Data'!BG20/('Original Data'!AI20*'Original Data'!$AM20)</f>
        <v>1.6759669871756222</v>
      </c>
      <c r="BU19" s="2">
        <f t="shared" si="21"/>
        <v>0.05212038532042098</v>
      </c>
      <c r="BV19" s="2">
        <f t="shared" si="0"/>
        <v>0.2653541023076734</v>
      </c>
      <c r="BW19" s="2">
        <f t="shared" si="22"/>
        <v>0.041208818447098415</v>
      </c>
      <c r="BX19" s="2">
        <f t="shared" si="1"/>
        <v>0.05658186300356422</v>
      </c>
      <c r="BY19" s="2">
        <f t="shared" si="2"/>
        <v>0.14744518078281807</v>
      </c>
      <c r="BZ19" s="2">
        <f t="shared" si="3"/>
        <v>0.007595834386595555</v>
      </c>
      <c r="CA19" s="2">
        <f t="shared" si="4"/>
        <v>0.029865765176597187</v>
      </c>
      <c r="CB19" s="2">
        <f t="shared" si="5"/>
        <v>0.029147545547605593</v>
      </c>
      <c r="CC19" s="2">
        <f t="shared" si="6"/>
        <v>-0.11535156450783166</v>
      </c>
      <c r="CD19" s="2">
        <f t="shared" si="7"/>
        <v>-0.7426239594251576</v>
      </c>
      <c r="CE19" s="2">
        <f t="shared" si="8"/>
        <v>-0.15429883264430136</v>
      </c>
      <c r="CF19" s="2">
        <f t="shared" si="9"/>
        <v>0.051471698131952334</v>
      </c>
      <c r="CG19" s="2">
        <f t="shared" si="10"/>
        <v>0.007561073804009925</v>
      </c>
      <c r="CH19" s="2">
        <f t="shared" si="11"/>
        <v>0.04741287790697823</v>
      </c>
      <c r="CI19" s="2">
        <f t="shared" si="12"/>
        <v>-0.00850985668995652</v>
      </c>
      <c r="CJ19" s="2">
        <f t="shared" si="13"/>
        <v>0.061744542567760935</v>
      </c>
      <c r="CK19" s="2">
        <f t="shared" si="14"/>
        <v>0.08270631104247521</v>
      </c>
      <c r="CL19" s="2">
        <f t="shared" si="15"/>
        <v>0.05392862375659471</v>
      </c>
      <c r="CM19" s="2">
        <f t="shared" si="16"/>
        <v>0.00487936967451153</v>
      </c>
      <c r="CN19" s="2">
        <f t="shared" si="17"/>
        <v>0.16931333128038345</v>
      </c>
      <c r="CP19" s="2">
        <f t="shared" si="18"/>
        <v>0.054328544076388784</v>
      </c>
      <c r="CQ19" s="2">
        <f t="shared" si="19"/>
        <v>0.2670309058346592</v>
      </c>
      <c r="CR19" s="2">
        <v>0</v>
      </c>
      <c r="CS19" s="2">
        <f t="shared" si="19"/>
        <v>0.057951850656487926</v>
      </c>
      <c r="CT19" s="2">
        <f t="shared" si="19"/>
        <v>0.15264302858323958</v>
      </c>
      <c r="CU19" s="2">
        <f t="shared" si="19"/>
        <v>0.007457011894587723</v>
      </c>
      <c r="CV19" s="2">
        <f t="shared" si="19"/>
        <v>0.031507422729210165</v>
      </c>
      <c r="CW19" s="2">
        <f t="shared" si="19"/>
        <v>0.030486778617025194</v>
      </c>
      <c r="CX19" s="2">
        <f t="shared" si="19"/>
        <v>-0.12517808894793112</v>
      </c>
      <c r="CY19" s="2">
        <f aca="true" t="shared" si="29" ref="CY19:CY28">AN$8*(LN(BI19)-LN(AN$8))</f>
        <v>-0.808692064565319</v>
      </c>
      <c r="CZ19" s="2">
        <f aca="true" t="shared" si="30" ref="CZ19:CZ28">AO$8*(LN(BJ19)-LN(AO$8))</f>
        <v>-0.16747242805277288</v>
      </c>
      <c r="DA19" s="2">
        <f aca="true" t="shared" si="31" ref="DA19:DA28">AP$8*(LN(BK19)-LN(AP$8))</f>
        <v>0.053564102588659755</v>
      </c>
      <c r="DB19" s="2">
        <f aca="true" t="shared" si="32" ref="DB19:DB28">AQ$8*(LN(BL19)-LN(AQ$8))</f>
        <v>0.002331423494753658</v>
      </c>
      <c r="DC19" s="2">
        <f aca="true" t="shared" si="33" ref="DC19:DC28">AR$8*(LN(BM19)-LN(AR$8))</f>
        <v>0.04972193617451739</v>
      </c>
      <c r="DD19" s="2">
        <f aca="true" t="shared" si="34" ref="DD19:DD28">AS$8*(LN(BN19)-LN(AS$8))</f>
        <v>-0.009931190673800426</v>
      </c>
      <c r="DE19" s="2">
        <f aca="true" t="shared" si="35" ref="DE19:DE28">AT$8*(LN(BO19)-LN(AT$8))</f>
        <v>0.06409843575529801</v>
      </c>
      <c r="DF19" s="2">
        <f aca="true" t="shared" si="36" ref="DF19:DF28">AU$8*(LN(BP19)-LN(AU$8))</f>
        <v>0.08642852196376113</v>
      </c>
      <c r="DG19" s="2">
        <f aca="true" t="shared" si="37" ref="DG19:DG28">AV$8*(LN(BQ19)-LN(AV$8))</f>
        <v>0.056638631141696566</v>
      </c>
      <c r="DH19" s="2">
        <f aca="true" t="shared" si="38" ref="DH19:DH28">AW$8*(LN(BR19)-LN(AW$8))</f>
        <v>0.003939669491703979</v>
      </c>
      <c r="DI19" s="2">
        <f aca="true" t="shared" si="39" ref="DI19:DI28">AX$8*(LN(BS19)-LN(AX$8))</f>
        <v>0.17741320704174998</v>
      </c>
      <c r="DK19">
        <f t="shared" si="27"/>
        <v>0.08755310986979262</v>
      </c>
      <c r="DL19">
        <f t="shared" si="23"/>
        <v>0.12125504541602396</v>
      </c>
      <c r="DM19">
        <f t="shared" si="24"/>
        <v>-0.015732302196084347</v>
      </c>
      <c r="DO19" s="2">
        <f t="shared" si="28"/>
        <v>83.74622865105964</v>
      </c>
      <c r="DP19" s="2">
        <f t="shared" si="20"/>
        <v>0.9843908040431063</v>
      </c>
      <c r="DR19">
        <f t="shared" si="25"/>
        <v>86.59976178694555</v>
      </c>
      <c r="DS19">
        <f t="shared" si="26"/>
        <v>90.5750758681373</v>
      </c>
    </row>
    <row r="20" spans="1:123" ht="15">
      <c r="A20" s="19">
        <v>2004</v>
      </c>
      <c r="B20">
        <f>100*'Original Data'!C21/'Original Data'!B21</f>
        <v>-5.302481165582581</v>
      </c>
      <c r="C20">
        <f>100*'Original Data'!D21/'Original Data'!B21</f>
        <v>-5.219643474812922</v>
      </c>
      <c r="D20">
        <f>100*('Original Data'!E21-'Original Data'!G21)/'Original Data'!B21</f>
        <v>-5.7764504399618675</v>
      </c>
      <c r="E20">
        <f>100*('Original Data'!F21-'Original Data'!H21)/'Original Data'!B21</f>
        <v>0.5559633182320534</v>
      </c>
      <c r="F20">
        <f>'Original Data'!I21*100/'Original Data'!B21</f>
        <v>19.74893067753284</v>
      </c>
      <c r="G20">
        <f>100*('Original Data'!M21-'Original Data'!L21)/'Original Data'!K21</f>
        <v>14.32772105797361</v>
      </c>
      <c r="H20">
        <f>100*'Original Data'!L21/'Original Data'!K21</f>
        <v>5.334646844587736</v>
      </c>
      <c r="I20" s="1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Z20">
        <f>'Original Data'!AN21/('Original Data'!P21*'Original Data'!$AM21)</f>
        <v>0.3307512006007685</v>
      </c>
      <c r="BA20">
        <f>'Original Data'!AO21/('Original Data'!Q21*'Original Data'!$AM21)</f>
        <v>0.777495524914745</v>
      </c>
      <c r="BB20">
        <f>'Original Data'!AP21/('Original Data'!R21*'Original Data'!$AM21)</f>
        <v>0.12268386453704913</v>
      </c>
      <c r="BC20">
        <f>'Original Data'!AQ21/('Original Data'!S21*'Original Data'!$AM21)</f>
        <v>0.1924982822584411</v>
      </c>
      <c r="BD20">
        <f>'Original Data'!AR21/('Original Data'!T21*'Original Data'!$AM21)</f>
        <v>0.6468108639067028</v>
      </c>
      <c r="BE20">
        <f>'Original Data'!AS21/('Original Data'!U21*'Original Data'!$AM21)</f>
        <v>0.021886340988223126</v>
      </c>
      <c r="BF20">
        <f>'Original Data'!AT21/('Original Data'!V21*'Original Data'!$AM21)</f>
        <v>1.59241244344128</v>
      </c>
      <c r="BG20">
        <f>'Original Data'!AU21/('Original Data'!W21*'Original Data'!$AM21)</f>
        <v>0.2276650500587129</v>
      </c>
      <c r="BH20">
        <f>'Original Data'!AV21/('Original Data'!X21*'Original Data'!$AM21)</f>
        <v>0.0006504486460232761</v>
      </c>
      <c r="BI20">
        <f>'Original Data'!AW21/('Original Data'!Y21*'Original Data'!$AM21)</f>
        <v>0.009582533985939215</v>
      </c>
      <c r="BJ20">
        <f>'Original Data'!AX21/('Original Data'!Z21*'Original Data'!$AM21)</f>
        <v>0.0008785433288422506</v>
      </c>
      <c r="BK20">
        <f>'Original Data'!AY21/('Original Data'!AA21*'Original Data'!$AM21)</f>
        <v>0.26426174224339266</v>
      </c>
      <c r="BL20">
        <f>'Original Data'!AZ21/('Original Data'!AB21*'Original Data'!$AM21)</f>
        <v>0.08809877585078263</v>
      </c>
      <c r="BM20">
        <f>'Original Data'!BA21/('Original Data'!AC21*'Original Data'!$AM21)</f>
        <v>0.5733376019969617</v>
      </c>
      <c r="BN20">
        <f>'Original Data'!BB21/('Original Data'!AD21*'Original Data'!$AM21)</f>
        <v>0.006601230801899604</v>
      </c>
      <c r="BO20">
        <f>'Original Data'!BC21/('Original Data'!AE21*'Original Data'!$AM21)</f>
        <v>0.27379915087994633</v>
      </c>
      <c r="BP20">
        <f>'Original Data'!BD21/('Original Data'!AF21*'Original Data'!$AM21)</f>
        <v>0.6091193498239537</v>
      </c>
      <c r="BQ20">
        <f>'Original Data'!BE21/('Original Data'!AG21*'Original Data'!$AM21)</f>
        <v>0.8218366887662071</v>
      </c>
      <c r="BR20">
        <f>'Original Data'!BF21/('Original Data'!AH21*'Original Data'!$AM21)</f>
        <v>0.024588832141795792</v>
      </c>
      <c r="BS20">
        <f>'Original Data'!BG21/('Original Data'!AI21*'Original Data'!$AM21)</f>
        <v>1.8549947415261867</v>
      </c>
      <c r="BU20" s="2">
        <f t="shared" si="21"/>
        <v>0.05377323714503517</v>
      </c>
      <c r="BV20" s="2">
        <f t="shared" si="0"/>
        <v>0.28073179728741926</v>
      </c>
      <c r="BW20" s="2">
        <f t="shared" si="22"/>
        <v>0.04194823701725071</v>
      </c>
      <c r="BX20" s="2">
        <f t="shared" si="1"/>
        <v>0.05972960648153452</v>
      </c>
      <c r="BY20" s="2">
        <f t="shared" si="2"/>
        <v>0.15323622767870715</v>
      </c>
      <c r="BZ20" s="2">
        <f t="shared" si="3"/>
        <v>0.007952297077662488</v>
      </c>
      <c r="CA20" s="2">
        <f t="shared" si="4"/>
        <v>0.030346384455798233</v>
      </c>
      <c r="CB20" s="2">
        <f t="shared" si="5"/>
        <v>0.02901656684830107</v>
      </c>
      <c r="CC20" s="2">
        <f t="shared" si="6"/>
        <v>-0.11267926274671312</v>
      </c>
      <c r="CD20" s="2">
        <f t="shared" si="7"/>
        <v>-0.7328070785865751</v>
      </c>
      <c r="CE20" s="2">
        <f t="shared" si="8"/>
        <v>-0.15236314415168592</v>
      </c>
      <c r="CF20" s="2">
        <f t="shared" si="9"/>
        <v>0.05124741241883735</v>
      </c>
      <c r="CG20" s="2">
        <f t="shared" si="10"/>
        <v>0.00544705822270466</v>
      </c>
      <c r="CH20" s="2">
        <f t="shared" si="11"/>
        <v>0.04844176248902384</v>
      </c>
      <c r="CI20" s="2">
        <f t="shared" si="12"/>
        <v>-0.0074697862847736985</v>
      </c>
      <c r="CJ20" s="2">
        <f t="shared" si="13"/>
        <v>0.061144346781052496</v>
      </c>
      <c r="CK20" s="2">
        <f t="shared" si="14"/>
        <v>0.08324712497508431</v>
      </c>
      <c r="CL20" s="2">
        <f t="shared" si="15"/>
        <v>0.05474147017259873</v>
      </c>
      <c r="CM20" s="2">
        <f t="shared" si="16"/>
        <v>0.005457081324700057</v>
      </c>
      <c r="CN20" s="2">
        <f t="shared" si="17"/>
        <v>0.1741362026648139</v>
      </c>
      <c r="CP20" s="2">
        <f t="shared" si="18"/>
        <v>0.056092750625143746</v>
      </c>
      <c r="CQ20" s="2">
        <f aca="true" t="shared" si="40" ref="CQ20:CQ28">AF$8*(LN(BA20)-LN(AF$8))</f>
        <v>0.2834446156324847</v>
      </c>
      <c r="CR20" s="2">
        <v>0</v>
      </c>
      <c r="CS20" s="2">
        <f aca="true" t="shared" si="41" ref="CS20:CS28">AH$8*(LN(BC20)-LN(AH$8))</f>
        <v>0.06131166160562254</v>
      </c>
      <c r="CT20" s="2">
        <f aca="true" t="shared" si="42" ref="CT20:CT28">AI$8*(LN(BD20)-LN(AI$8))</f>
        <v>0.15882422565470683</v>
      </c>
      <c r="CU20" s="2">
        <f aca="true" t="shared" si="43" ref="CU20:CU28">AJ$8*(LN(BE20)-LN(AJ$8))</f>
        <v>0.00783748992934071</v>
      </c>
      <c r="CV20" s="2">
        <f aca="true" t="shared" si="44" ref="CV20:CV28">AK$8*(LN(BF20)-LN(AK$8))</f>
        <v>0.03202042193893805</v>
      </c>
      <c r="CW20" s="2">
        <f aca="true" t="shared" si="45" ref="CW20:CW28">AL$8*(LN(BG20)-LN(AL$8))</f>
        <v>0.030346975716596183</v>
      </c>
      <c r="CX20" s="2">
        <f aca="true" t="shared" si="46" ref="CX20:CX28">AM$8*(LN(BH20)-LN(AM$8))</f>
        <v>-0.12232575082723167</v>
      </c>
      <c r="CY20" s="2">
        <f t="shared" si="29"/>
        <v>-0.7982138080114887</v>
      </c>
      <c r="CZ20" s="2">
        <f t="shared" si="30"/>
        <v>-0.16540632977090247</v>
      </c>
      <c r="DA20" s="2">
        <f t="shared" si="31"/>
        <v>0.05332470646253575</v>
      </c>
      <c r="DB20" s="2">
        <f t="shared" si="32"/>
        <v>7.498400201249083E-05</v>
      </c>
      <c r="DC20" s="2">
        <f t="shared" si="33"/>
        <v>0.05082013801604155</v>
      </c>
      <c r="DD20" s="2">
        <f t="shared" si="34"/>
        <v>-0.008821049406044586</v>
      </c>
      <c r="DE20" s="2">
        <f t="shared" si="35"/>
        <v>0.06345780401706384</v>
      </c>
      <c r="DF20" s="2">
        <f t="shared" si="36"/>
        <v>0.08700577121705678</v>
      </c>
      <c r="DG20" s="2">
        <f t="shared" si="37"/>
        <v>0.05750624005187883</v>
      </c>
      <c r="DH20" s="2">
        <f t="shared" si="38"/>
        <v>0.004556302308618788</v>
      </c>
      <c r="DI20" s="2">
        <f t="shared" si="39"/>
        <v>0.18256100138937767</v>
      </c>
      <c r="DK20">
        <f t="shared" si="27"/>
        <v>0.13527754127077604</v>
      </c>
      <c r="DL20">
        <f t="shared" si="23"/>
        <v>0.12268386453704913</v>
      </c>
      <c r="DM20">
        <f t="shared" si="24"/>
        <v>0.034418150551751125</v>
      </c>
      <c r="DO20" s="2">
        <f t="shared" si="28"/>
        <v>87.83987634762131</v>
      </c>
      <c r="DP20" s="2">
        <f t="shared" si="20"/>
        <v>1.035017309313362</v>
      </c>
      <c r="DR20">
        <f t="shared" si="25"/>
        <v>87.6202174314334</v>
      </c>
      <c r="DS20">
        <f t="shared" si="26"/>
        <v>95.23328634405645</v>
      </c>
    </row>
    <row r="21" spans="1:123" ht="15">
      <c r="A21" s="19">
        <v>2005</v>
      </c>
      <c r="B21">
        <f>100*'Original Data'!C22/'Original Data'!B22</f>
        <v>-5.908056721856927</v>
      </c>
      <c r="C21">
        <f>100*'Original Data'!D22/'Original Data'!B22</f>
        <v>-5.725263408064644</v>
      </c>
      <c r="D21">
        <f>100*('Original Data'!E22-'Original Data'!G22)/'Original Data'!B22</f>
        <v>-6.352689534975838</v>
      </c>
      <c r="E21">
        <f>100*('Original Data'!F22-'Original Data'!H22)/'Original Data'!B22</f>
        <v>0.6274261269111938</v>
      </c>
      <c r="F21">
        <f>'Original Data'!I22*100/'Original Data'!B22</f>
        <v>20.314505268161295</v>
      </c>
      <c r="G21">
        <f>100*('Original Data'!M22-'Original Data'!L22)/'Original Data'!K22</f>
        <v>13.91076857809517</v>
      </c>
      <c r="H21">
        <f>100*'Original Data'!L22/'Original Data'!K22</f>
        <v>5.524994697023263</v>
      </c>
      <c r="I21" s="1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Z21">
        <f>'Original Data'!AN22/('Original Data'!P22*'Original Data'!$AM22)</f>
        <v>0.4107805179600014</v>
      </c>
      <c r="BA21">
        <f>'Original Data'!AO22/('Original Data'!Q22*'Original Data'!$AM22)</f>
        <v>0.8252436531886039</v>
      </c>
      <c r="BB21">
        <f>'Original Data'!AP22/('Original Data'!R22*'Original Data'!$AM22)</f>
        <v>0.12203580123622265</v>
      </c>
      <c r="BC21">
        <f>'Original Data'!AQ22/('Original Data'!S22*'Original Data'!$AM22)</f>
        <v>0.1895448373564391</v>
      </c>
      <c r="BD21">
        <f>'Original Data'!AR22/('Original Data'!T22*'Original Data'!$AM22)</f>
        <v>0.6357058787206338</v>
      </c>
      <c r="BE21">
        <f>'Original Data'!AS22/('Original Data'!U22*'Original Data'!$AM22)</f>
        <v>0.022675749816184705</v>
      </c>
      <c r="BF21">
        <f>'Original Data'!AT22/('Original Data'!V22*'Original Data'!$AM22)</f>
        <v>1.5787067829131054</v>
      </c>
      <c r="BG21">
        <f>'Original Data'!AU22/('Original Data'!W22*'Original Data'!$AM22)</f>
        <v>0.22283129442698932</v>
      </c>
      <c r="BH21">
        <f>'Original Data'!AV22/('Original Data'!X22*'Original Data'!$AM22)</f>
        <v>0.000642127713995557</v>
      </c>
      <c r="BI21">
        <f>'Original Data'!AW22/('Original Data'!Y22*'Original Data'!$AM22)</f>
        <v>0.009072910772897527</v>
      </c>
      <c r="BJ21">
        <f>'Original Data'!AX22/('Original Data'!Z22*'Original Data'!$AM22)</f>
        <v>0.00097645125067131</v>
      </c>
      <c r="BK21">
        <f>'Original Data'!AY22/('Original Data'!AA22*'Original Data'!$AM22)</f>
        <v>0.26405487060211114</v>
      </c>
      <c r="BL21">
        <f>'Original Data'!AZ22/('Original Data'!AB22*'Original Data'!$AM22)</f>
        <v>0.09176086811898632</v>
      </c>
      <c r="BM21">
        <f>'Original Data'!BA22/('Original Data'!AC22*'Original Data'!$AM22)</f>
        <v>0.5641997489588817</v>
      </c>
      <c r="BN21">
        <f>'Original Data'!BB22/('Original Data'!AD22*'Original Data'!$AM22)</f>
        <v>0.007617635333639732</v>
      </c>
      <c r="BO21">
        <f>'Original Data'!BC22/('Original Data'!AE22*'Original Data'!$AM22)</f>
        <v>0.26687423551651285</v>
      </c>
      <c r="BP21">
        <f>'Original Data'!BD22/('Original Data'!AF22*'Original Data'!$AM22)</f>
        <v>0.6008180137256877</v>
      </c>
      <c r="BQ21">
        <f>'Original Data'!BE22/('Original Data'!AG22*'Original Data'!$AM22)</f>
        <v>0.8030988909204317</v>
      </c>
      <c r="BR21">
        <f>'Original Data'!BF22/('Original Data'!AH22*'Original Data'!$AM22)</f>
        <v>0.02486317162127951</v>
      </c>
      <c r="BS21">
        <f>'Original Data'!BG22/('Original Data'!AI22*'Original Data'!$AM22)</f>
        <v>1.8181873278403873</v>
      </c>
      <c r="BU21" s="2">
        <f t="shared" si="21"/>
        <v>0.05783130090487482</v>
      </c>
      <c r="BV21" s="2">
        <f t="shared" si="0"/>
        <v>0.2946064860898297</v>
      </c>
      <c r="BW21" s="2">
        <f t="shared" si="22"/>
        <v>0.04161393516331253</v>
      </c>
      <c r="BX21" s="2">
        <f t="shared" si="1"/>
        <v>0.05918704870646272</v>
      </c>
      <c r="BY21" s="2">
        <f t="shared" si="2"/>
        <v>0.1520577364746153</v>
      </c>
      <c r="BZ21" s="2">
        <f t="shared" si="3"/>
        <v>0.008283539520178223</v>
      </c>
      <c r="CA21" s="2">
        <f t="shared" si="4"/>
        <v>0.030300371638968614</v>
      </c>
      <c r="CB21" s="2">
        <f t="shared" si="5"/>
        <v>0.02882399228614756</v>
      </c>
      <c r="CC21" s="2">
        <f t="shared" si="6"/>
        <v>-0.11305948566594501</v>
      </c>
      <c r="CD21" s="2">
        <f t="shared" si="7"/>
        <v>-0.7454003348264385</v>
      </c>
      <c r="CE21" s="2">
        <f t="shared" si="8"/>
        <v>-0.14814491125362148</v>
      </c>
      <c r="CF21" s="2">
        <f t="shared" si="9"/>
        <v>0.05123193560777439</v>
      </c>
      <c r="CG21" s="2">
        <f t="shared" si="10"/>
        <v>0.00880574868249097</v>
      </c>
      <c r="CH21" s="2">
        <f t="shared" si="11"/>
        <v>0.04823739709910714</v>
      </c>
      <c r="CI21" s="2">
        <f t="shared" si="12"/>
        <v>-0.005724685473055921</v>
      </c>
      <c r="CJ21" s="2">
        <f t="shared" si="13"/>
        <v>0.060479571348717474</v>
      </c>
      <c r="CK21" s="2">
        <f t="shared" si="14"/>
        <v>0.08288237489026773</v>
      </c>
      <c r="CL21" s="2">
        <f t="shared" si="15"/>
        <v>0.054435494336901306</v>
      </c>
      <c r="CM21" s="2">
        <f t="shared" si="16"/>
        <v>0.005659313216655222</v>
      </c>
      <c r="CN21" s="2">
        <f t="shared" si="17"/>
        <v>0.17318381635248917</v>
      </c>
      <c r="CP21" s="2">
        <f t="shared" si="18"/>
        <v>0.06042421128831926</v>
      </c>
      <c r="CQ21" s="2">
        <f t="shared" si="40"/>
        <v>0.2982540598201772</v>
      </c>
      <c r="CR21" s="2">
        <v>0</v>
      </c>
      <c r="CS21" s="2">
        <f t="shared" si="41"/>
        <v>0.06073255102498534</v>
      </c>
      <c r="CT21" s="2">
        <f t="shared" si="42"/>
        <v>0.15756633800322647</v>
      </c>
      <c r="CU21" s="2">
        <f t="shared" si="43"/>
        <v>0.008191048595404591</v>
      </c>
      <c r="CV21" s="2">
        <f t="shared" si="44"/>
        <v>0.0319713091802693</v>
      </c>
      <c r="CW21" s="2">
        <f t="shared" si="45"/>
        <v>0.030141427161900946</v>
      </c>
      <c r="CX21" s="2">
        <f t="shared" si="46"/>
        <v>-0.12273158984686199</v>
      </c>
      <c r="CY21" s="2">
        <f t="shared" si="29"/>
        <v>-0.8116554878993406</v>
      </c>
      <c r="CZ21" s="2">
        <f t="shared" si="30"/>
        <v>-0.16090390917147823</v>
      </c>
      <c r="DA21" s="2">
        <f t="shared" si="31"/>
        <v>0.053308186959078456</v>
      </c>
      <c r="DB21" s="2">
        <f t="shared" si="32"/>
        <v>0.0036599536987237543</v>
      </c>
      <c r="DC21" s="2">
        <f t="shared" si="33"/>
        <v>0.05060200427055952</v>
      </c>
      <c r="DD21" s="2">
        <f t="shared" si="34"/>
        <v>-0.00695837893890291</v>
      </c>
      <c r="DE21" s="2">
        <f t="shared" si="35"/>
        <v>0.06274824182055501</v>
      </c>
      <c r="DF21" s="2">
        <f t="shared" si="36"/>
        <v>0.08661644745632431</v>
      </c>
      <c r="DG21" s="2">
        <f t="shared" si="37"/>
        <v>0.05717965023598643</v>
      </c>
      <c r="DH21" s="2">
        <f t="shared" si="38"/>
        <v>0.004772158819675179</v>
      </c>
      <c r="DI21" s="2">
        <f t="shared" si="39"/>
        <v>0.181544451603047</v>
      </c>
      <c r="DK21">
        <f t="shared" si="27"/>
        <v>0.14529064509973175</v>
      </c>
      <c r="DL21">
        <f t="shared" si="23"/>
        <v>0.12203580123622265</v>
      </c>
      <c r="DM21">
        <f t="shared" si="24"/>
        <v>0.04546267408164906</v>
      </c>
      <c r="DO21" s="2">
        <f t="shared" si="28"/>
        <v>88.72384439603148</v>
      </c>
      <c r="DP21" s="2">
        <f t="shared" si="20"/>
        <v>1.0465119418656315</v>
      </c>
      <c r="DR21">
        <f t="shared" si="25"/>
        <v>87.15737378412882</v>
      </c>
      <c r="DS21">
        <f t="shared" si="26"/>
        <v>96.2909224081298</v>
      </c>
    </row>
    <row r="22" spans="1:123" ht="15">
      <c r="A22" s="19">
        <v>2006</v>
      </c>
      <c r="B22">
        <f>100*'Original Data'!C23/'Original Data'!B23</f>
        <v>-5.984966958705857</v>
      </c>
      <c r="C22">
        <f>100*'Original Data'!D23/'Original Data'!B23</f>
        <v>-5.750829770056514</v>
      </c>
      <c r="D22">
        <f>100*('Original Data'!E23-'Original Data'!G23)/'Original Data'!B23</f>
        <v>-6.432586789462667</v>
      </c>
      <c r="E22">
        <f>100*('Original Data'!F23-'Original Data'!H23)/'Original Data'!B23</f>
        <v>0.681757019406154</v>
      </c>
      <c r="F22">
        <f>'Original Data'!I23*100/'Original Data'!B23</f>
        <v>20.573812158000177</v>
      </c>
      <c r="G22">
        <f>100*('Original Data'!M23-'Original Data'!L23)/'Original Data'!K23</f>
        <v>13.665882730236783</v>
      </c>
      <c r="H22">
        <f>100*'Original Data'!L23/'Original Data'!K23</f>
        <v>5.689774974611149</v>
      </c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Z22">
        <f>'Original Data'!AN23/('Original Data'!P23*'Original Data'!$AM23)</f>
        <v>0.46396620552078605</v>
      </c>
      <c r="BA22">
        <f>'Original Data'!AO23/('Original Data'!Q23*'Original Data'!$AM23)</f>
        <v>0.8710994743181234</v>
      </c>
      <c r="BB22">
        <f>'Original Data'!AP23/('Original Data'!R23*'Original Data'!$AM23)</f>
        <v>0.12327471437793543</v>
      </c>
      <c r="BC22">
        <f>'Original Data'!AQ23/('Original Data'!S23*'Original Data'!$AM23)</f>
        <v>0.188472848667955</v>
      </c>
      <c r="BD22">
        <f>'Original Data'!AR23/('Original Data'!T23*'Original Data'!$AM23)</f>
        <v>0.6314497942080324</v>
      </c>
      <c r="BE22">
        <f>'Original Data'!AS23/('Original Data'!U23*'Original Data'!$AM23)</f>
        <v>0.0226959010265756</v>
      </c>
      <c r="BF22">
        <f>'Original Data'!AT23/('Original Data'!V23*'Original Data'!$AM23)</f>
        <v>1.604593210451089</v>
      </c>
      <c r="BG22">
        <f>'Original Data'!AU23/('Original Data'!W23*'Original Data'!$AM23)</f>
        <v>0.2220090696413755</v>
      </c>
      <c r="BH22">
        <f>'Original Data'!AV23/('Original Data'!X23*'Original Data'!$AM23)</f>
        <v>0.0006409202629997822</v>
      </c>
      <c r="BI22">
        <f>'Original Data'!AW23/('Original Data'!Y23*'Original Data'!$AM23)</f>
        <v>0.008349835632792913</v>
      </c>
      <c r="BJ22">
        <f>'Original Data'!AX23/('Original Data'!Z23*'Original Data'!$AM23)</f>
        <v>0.0010373640912845709</v>
      </c>
      <c r="BK22">
        <f>'Original Data'!AY23/('Original Data'!AA23*'Original Data'!$AM23)</f>
        <v>0.2736272386142853</v>
      </c>
      <c r="BL22">
        <f>'Original Data'!AZ23/('Original Data'!AB23*'Original Data'!$AM23)</f>
        <v>0.09210808245761631</v>
      </c>
      <c r="BM22">
        <f>'Original Data'!BA23/('Original Data'!AC23*'Original Data'!$AM23)</f>
        <v>0.5581615870053976</v>
      </c>
      <c r="BN22">
        <f>'Original Data'!BB23/('Original Data'!AD23*'Original Data'!$AM23)</f>
        <v>0.008150450297798865</v>
      </c>
      <c r="BO22">
        <f>'Original Data'!BC23/('Original Data'!AE23*'Original Data'!$AM23)</f>
        <v>0.26438781054879174</v>
      </c>
      <c r="BP22">
        <f>'Original Data'!BD23/('Original Data'!AF23*'Original Data'!$AM23)</f>
        <v>0.6159093030970888</v>
      </c>
      <c r="BQ22">
        <f>'Original Data'!BE23/('Original Data'!AG23*'Original Data'!$AM23)</f>
        <v>0.7808037706116413</v>
      </c>
      <c r="BR22">
        <f>'Original Data'!BF23/('Original Data'!AH23*'Original Data'!$AM23)</f>
        <v>0.02675874109404076</v>
      </c>
      <c r="BS22">
        <f>'Original Data'!BG23/('Original Data'!AI23*'Original Data'!$AM23)</f>
        <v>1.8240644883472734</v>
      </c>
      <c r="BU22" s="2">
        <f t="shared" si="21"/>
        <v>0.06011139736728369</v>
      </c>
      <c r="BV22" s="2">
        <f t="shared" si="0"/>
        <v>0.30719538679883</v>
      </c>
      <c r="BW22" s="2">
        <f t="shared" si="22"/>
        <v>0.042251490079708034</v>
      </c>
      <c r="BX22" s="2">
        <f t="shared" si="1"/>
        <v>0.05898802715993235</v>
      </c>
      <c r="BY22" s="2">
        <f t="shared" si="2"/>
        <v>0.151600603599251</v>
      </c>
      <c r="BZ22" s="2">
        <f t="shared" si="3"/>
        <v>0.008291843393360608</v>
      </c>
      <c r="CA22" s="2">
        <f t="shared" si="4"/>
        <v>0.03038694670698174</v>
      </c>
      <c r="CB22" s="2">
        <f t="shared" si="5"/>
        <v>0.0287908199770773</v>
      </c>
      <c r="CC22" s="2">
        <f t="shared" si="6"/>
        <v>-0.11311506883099727</v>
      </c>
      <c r="CD22" s="2">
        <f t="shared" si="7"/>
        <v>-0.7645386068689045</v>
      </c>
      <c r="CE22" s="2">
        <f t="shared" si="8"/>
        <v>-0.14572904270423478</v>
      </c>
      <c r="CF22" s="2">
        <f t="shared" si="9"/>
        <v>0.051935679203700465</v>
      </c>
      <c r="CG22" s="2">
        <f t="shared" si="10"/>
        <v>0.0091172100407249</v>
      </c>
      <c r="CH22" s="2">
        <f t="shared" si="11"/>
        <v>0.04810053104303221</v>
      </c>
      <c r="CI22" s="2">
        <f t="shared" si="12"/>
        <v>-0.004900850258142871</v>
      </c>
      <c r="CJ22" s="2">
        <f t="shared" si="13"/>
        <v>0.06023666354160477</v>
      </c>
      <c r="CK22" s="2">
        <f t="shared" si="14"/>
        <v>0.08354178991393173</v>
      </c>
      <c r="CL22" s="2">
        <f t="shared" si="15"/>
        <v>0.0540619901326206</v>
      </c>
      <c r="CM22" s="2">
        <f t="shared" si="16"/>
        <v>0.006998501676925827</v>
      </c>
      <c r="CN22" s="2">
        <f t="shared" si="17"/>
        <v>0.17333717339395768</v>
      </c>
      <c r="CP22" s="2">
        <f t="shared" si="18"/>
        <v>0.062857920741805</v>
      </c>
      <c r="CQ22" s="2">
        <f t="shared" si="40"/>
        <v>0.3116910907395267</v>
      </c>
      <c r="CR22" s="2">
        <v>0</v>
      </c>
      <c r="CS22" s="2">
        <f t="shared" si="41"/>
        <v>0.06052012114439749</v>
      </c>
      <c r="CT22" s="2">
        <f t="shared" si="42"/>
        <v>0.1570784075061554</v>
      </c>
      <c r="CU22" s="2">
        <f t="shared" si="43"/>
        <v>0.008199911911057109</v>
      </c>
      <c r="CV22" s="2">
        <f t="shared" si="44"/>
        <v>0.03206371692043882</v>
      </c>
      <c r="CW22" s="2">
        <f t="shared" si="45"/>
        <v>0.03010601999228806</v>
      </c>
      <c r="CX22" s="2">
        <f t="shared" si="46"/>
        <v>-0.12279091772025355</v>
      </c>
      <c r="CY22" s="2">
        <f t="shared" si="29"/>
        <v>-0.8320831296070621</v>
      </c>
      <c r="CZ22" s="2">
        <f t="shared" si="30"/>
        <v>-0.15832528049328198</v>
      </c>
      <c r="DA22" s="2">
        <f t="shared" si="31"/>
        <v>0.054059342653792315</v>
      </c>
      <c r="DB22" s="2">
        <f t="shared" si="32"/>
        <v>0.003992398603764573</v>
      </c>
      <c r="DC22" s="2">
        <f t="shared" si="33"/>
        <v>0.05045591737466611</v>
      </c>
      <c r="DD22" s="2">
        <f t="shared" si="34"/>
        <v>-0.006079040900489331</v>
      </c>
      <c r="DE22" s="2">
        <f t="shared" si="35"/>
        <v>0.0624889690063377</v>
      </c>
      <c r="DF22" s="2">
        <f t="shared" si="36"/>
        <v>0.08732028810663002</v>
      </c>
      <c r="DG22" s="2">
        <f t="shared" si="37"/>
        <v>0.05678098257965654</v>
      </c>
      <c r="DH22" s="2">
        <f t="shared" si="38"/>
        <v>0.006201570105334703</v>
      </c>
      <c r="DI22" s="2">
        <f t="shared" si="39"/>
        <v>0.18170814050293949</v>
      </c>
      <c r="DK22">
        <f t="shared" si="27"/>
        <v>0.1466624853666435</v>
      </c>
      <c r="DL22">
        <f t="shared" si="23"/>
        <v>0.12327471437793543</v>
      </c>
      <c r="DM22">
        <f t="shared" si="24"/>
        <v>0.046246429167703024</v>
      </c>
      <c r="DO22" s="2">
        <f t="shared" si="28"/>
        <v>88.84564286332859</v>
      </c>
      <c r="DP22" s="2">
        <f t="shared" si="20"/>
        <v>1.0473324724281832</v>
      </c>
      <c r="DR22">
        <f t="shared" si="25"/>
        <v>88.04219950481479</v>
      </c>
      <c r="DS22">
        <f t="shared" si="26"/>
        <v>96.3664204904463</v>
      </c>
    </row>
    <row r="23" spans="1:123" ht="15">
      <c r="A23" s="19">
        <v>2007</v>
      </c>
      <c r="B23">
        <f>100*'Original Data'!C24/'Original Data'!B24</f>
        <v>-5.063213269939481</v>
      </c>
      <c r="C23">
        <f>100*'Original Data'!D24/'Original Data'!B24</f>
        <v>-5.083150969084804</v>
      </c>
      <c r="D23">
        <f>100*('Original Data'!E24-'Original Data'!G24)/'Original Data'!B24</f>
        <v>-5.97845844590019</v>
      </c>
      <c r="E23">
        <f>100*('Original Data'!F24-'Original Data'!H24)/'Original Data'!B24</f>
        <v>0.8960203012396015</v>
      </c>
      <c r="F23">
        <f>'Original Data'!I24*100/'Original Data'!B24</f>
        <v>19.614789681153635</v>
      </c>
      <c r="G23">
        <f>100*('Original Data'!M24-'Original Data'!L24)/'Original Data'!K24</f>
        <v>13.271016151596083</v>
      </c>
      <c r="H23">
        <f>100*'Original Data'!L24/'Original Data'!K24</f>
        <v>5.618720590105558</v>
      </c>
      <c r="I23" s="1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Z23">
        <f>'Original Data'!AN24/('Original Data'!P24*'Original Data'!$AM24)</f>
        <v>0.5223134848648272</v>
      </c>
      <c r="BA23">
        <f>'Original Data'!AO24/('Original Data'!Q24*'Original Data'!$AM24)</f>
        <v>0.9135849860256376</v>
      </c>
      <c r="BB23">
        <f>'Original Data'!AP24/('Original Data'!R24*'Original Data'!$AM24)</f>
        <v>0.1315877645447258</v>
      </c>
      <c r="BC23">
        <f>'Original Data'!AQ24/('Original Data'!S24*'Original Data'!$AM24)</f>
        <v>0.202815449725124</v>
      </c>
      <c r="BD23">
        <f>'Original Data'!AR24/('Original Data'!T24*'Original Data'!$AM24)</f>
        <v>0.6849275674925891</v>
      </c>
      <c r="BE23">
        <f>'Original Data'!AS24/('Original Data'!U24*'Original Data'!$AM24)</f>
        <v>0.02571912984380542</v>
      </c>
      <c r="BF23">
        <f>'Original Data'!AT24/('Original Data'!V24*'Original Data'!$AM24)</f>
        <v>1.7844095897792527</v>
      </c>
      <c r="BG23">
        <f>'Original Data'!AU24/('Original Data'!W24*'Original Data'!$AM24)</f>
        <v>0.23531637372660189</v>
      </c>
      <c r="BH23">
        <f>'Original Data'!AV24/('Original Data'!X24*'Original Data'!$AM24)</f>
        <v>0.0006919592000850864</v>
      </c>
      <c r="BI23">
        <f>'Original Data'!AW24/('Original Data'!Y24*'Original Data'!$AM24)</f>
        <v>0.00802263745081507</v>
      </c>
      <c r="BJ23">
        <f>'Original Data'!AX24/('Original Data'!Z24*'Original Data'!$AM24)</f>
        <v>0.0010625689857627165</v>
      </c>
      <c r="BK23">
        <f>'Original Data'!AY24/('Original Data'!AA24*'Original Data'!$AM24)</f>
        <v>0.2896404230660489</v>
      </c>
      <c r="BL23">
        <f>'Original Data'!AZ24/('Original Data'!AB24*'Original Data'!$AM24)</f>
        <v>0.09285920833547642</v>
      </c>
      <c r="BM23">
        <f>'Original Data'!BA24/('Original Data'!AC24*'Original Data'!$AM24)</f>
        <v>0.6013834796076848</v>
      </c>
      <c r="BN23">
        <f>'Original Data'!BB24/('Original Data'!AD24*'Original Data'!$AM24)</f>
        <v>0.008539651851221838</v>
      </c>
      <c r="BO23">
        <f>'Original Data'!BC24/('Original Data'!AE24*'Original Data'!$AM24)</f>
        <v>0.2675921248912738</v>
      </c>
      <c r="BP23">
        <f>'Original Data'!BD24/('Original Data'!AF24*'Original Data'!$AM24)</f>
        <v>0.6445689723064448</v>
      </c>
      <c r="BQ23">
        <f>'Original Data'!BE24/('Original Data'!AG24*'Original Data'!$AM24)</f>
        <v>0.798778141021512</v>
      </c>
      <c r="BR23">
        <f>'Original Data'!BF24/('Original Data'!AH24*'Original Data'!$AM24)</f>
        <v>0.029201629267720335</v>
      </c>
      <c r="BS23">
        <f>'Original Data'!BG24/('Original Data'!AI24*'Original Data'!$AM24)</f>
        <v>1.9733621721745926</v>
      </c>
      <c r="BU23" s="2">
        <f t="shared" si="21"/>
        <v>0.062329760699986345</v>
      </c>
      <c r="BV23" s="2">
        <f t="shared" si="0"/>
        <v>0.31828107576218806</v>
      </c>
      <c r="BW23" s="2">
        <f t="shared" si="22"/>
        <v>0.046370547060922876</v>
      </c>
      <c r="BX23" s="2">
        <f t="shared" si="1"/>
        <v>0.06156165960581234</v>
      </c>
      <c r="BY23" s="2">
        <f t="shared" si="2"/>
        <v>0.1571327358163302</v>
      </c>
      <c r="BZ23" s="2">
        <f t="shared" si="3"/>
        <v>0.009460859136593539</v>
      </c>
      <c r="CA23" s="2">
        <f t="shared" si="4"/>
        <v>0.030952344465997757</v>
      </c>
      <c r="CB23" s="2">
        <f t="shared" si="5"/>
        <v>0.029313187497953853</v>
      </c>
      <c r="CC23" s="2">
        <f t="shared" si="6"/>
        <v>-0.11085230267189167</v>
      </c>
      <c r="CD23" s="2">
        <f t="shared" si="7"/>
        <v>-0.7737503284553156</v>
      </c>
      <c r="CE23" s="2">
        <f t="shared" si="8"/>
        <v>-0.1447706315069306</v>
      </c>
      <c r="CF23" s="2">
        <f t="shared" si="9"/>
        <v>0.0530596491415963</v>
      </c>
      <c r="CG23" s="2">
        <f t="shared" si="10"/>
        <v>0.009786993748138087</v>
      </c>
      <c r="CH23" s="2">
        <f t="shared" si="11"/>
        <v>0.049049248539458856</v>
      </c>
      <c r="CI23" s="2">
        <f t="shared" si="12"/>
        <v>-0.004332426996155348</v>
      </c>
      <c r="CJ23" s="2">
        <f t="shared" si="13"/>
        <v>0.06054928360605247</v>
      </c>
      <c r="CK23" s="2">
        <f t="shared" si="14"/>
        <v>0.08475075606895188</v>
      </c>
      <c r="CL23" s="2">
        <f t="shared" si="15"/>
        <v>0.05436392673174238</v>
      </c>
      <c r="CM23" s="2">
        <f t="shared" si="16"/>
        <v>0.00859085662156099</v>
      </c>
      <c r="CN23" s="2">
        <f t="shared" si="17"/>
        <v>0.17707563866778</v>
      </c>
      <c r="CP23" s="2">
        <f t="shared" si="18"/>
        <v>0.065225738026325</v>
      </c>
      <c r="CQ23" s="2">
        <f t="shared" si="40"/>
        <v>0.3235236366310387</v>
      </c>
      <c r="CR23" s="2">
        <v>0</v>
      </c>
      <c r="CS23" s="2">
        <f t="shared" si="41"/>
        <v>0.06326714247292434</v>
      </c>
      <c r="CT23" s="2">
        <f t="shared" si="42"/>
        <v>0.16298324648845647</v>
      </c>
      <c r="CU23" s="2">
        <f t="shared" si="43"/>
        <v>0.009447685727860426</v>
      </c>
      <c r="CV23" s="2">
        <f t="shared" si="44"/>
        <v>0.03266720624371211</v>
      </c>
      <c r="CW23" s="2">
        <f t="shared" si="45"/>
        <v>0.030663580075692642</v>
      </c>
      <c r="CX23" s="2">
        <f t="shared" si="46"/>
        <v>-0.12037570613458888</v>
      </c>
      <c r="CY23" s="2">
        <f t="shared" si="29"/>
        <v>-0.8419154565622308</v>
      </c>
      <c r="CZ23" s="2">
        <f t="shared" si="30"/>
        <v>-0.1573022999178279</v>
      </c>
      <c r="DA23" s="2">
        <f t="shared" si="31"/>
        <v>0.05525903587221035</v>
      </c>
      <c r="DB23" s="2">
        <f t="shared" si="32"/>
        <v>0.004707306489196793</v>
      </c>
      <c r="DC23" s="2">
        <f t="shared" si="33"/>
        <v>0.05146855117231761</v>
      </c>
      <c r="DD23" s="2">
        <f t="shared" si="34"/>
        <v>-0.005472322242271364</v>
      </c>
      <c r="DE23" s="2">
        <f t="shared" si="35"/>
        <v>0.06282265068109978</v>
      </c>
      <c r="DF23" s="2">
        <f t="shared" si="36"/>
        <v>0.08861070384514155</v>
      </c>
      <c r="DG23" s="2">
        <f t="shared" si="37"/>
        <v>0.05710326103048123</v>
      </c>
      <c r="DH23" s="2">
        <f t="shared" si="38"/>
        <v>0.007901204022563441</v>
      </c>
      <c r="DI23" s="2">
        <f t="shared" si="39"/>
        <v>0.1856984709246697</v>
      </c>
      <c r="DK23">
        <f t="shared" si="27"/>
        <v>0.17892283354077282</v>
      </c>
      <c r="DL23">
        <f t="shared" si="23"/>
        <v>0.1315877645447258</v>
      </c>
      <c r="DM23">
        <f t="shared" si="24"/>
        <v>0.0762836348467714</v>
      </c>
      <c r="DO23" s="2">
        <f t="shared" si="28"/>
        <v>91.75856759252522</v>
      </c>
      <c r="DP23" s="2">
        <f t="shared" si="20"/>
        <v>1.079268648946363</v>
      </c>
      <c r="DR23">
        <f t="shared" si="25"/>
        <v>93.97933937142389</v>
      </c>
      <c r="DS23">
        <f t="shared" si="26"/>
        <v>99.30490955311504</v>
      </c>
    </row>
    <row r="24" spans="1:123" ht="15">
      <c r="A24" s="19">
        <v>2008</v>
      </c>
      <c r="B24">
        <f>100*'Original Data'!C25/'Original Data'!B25</f>
        <v>-4.73802609942973</v>
      </c>
      <c r="C24">
        <f>100*'Original Data'!D25/'Original Data'!B25</f>
        <v>-4.9658888150299125</v>
      </c>
      <c r="D24">
        <f>100*('Original Data'!E25-'Original Data'!G25)/'Original Data'!B25</f>
        <v>-5.939194626176399</v>
      </c>
      <c r="E24">
        <f>100*('Original Data'!F25-'Original Data'!H25)/'Original Data'!B25</f>
        <v>0.9740055277612562</v>
      </c>
      <c r="F24">
        <f>'Original Data'!I25*100/'Original Data'!B25</f>
        <v>18.08627505860127</v>
      </c>
      <c r="G24">
        <f>100*('Original Data'!M25-'Original Data'!L25)/'Original Data'!K25</f>
        <v>13.090567018603558</v>
      </c>
      <c r="H24">
        <f>100*'Original Data'!L25/'Original Data'!K25</f>
        <v>5.44986446510131</v>
      </c>
      <c r="I24" s="1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Z24">
        <f>'Original Data'!AN25/('Original Data'!P25*'Original Data'!$AM25)</f>
        <v>0.5643240418058654</v>
      </c>
      <c r="BA24">
        <f>'Original Data'!AO25/('Original Data'!Q25*'Original Data'!$AM25)</f>
        <v>0.9066205697993547</v>
      </c>
      <c r="BB24">
        <f>'Original Data'!AP25/('Original Data'!R25*'Original Data'!$AM25)</f>
        <v>0.1468748827706128</v>
      </c>
      <c r="BC24">
        <f>'Original Data'!AQ25/('Original Data'!S25*'Original Data'!$AM25)</f>
        <v>0.21474517417434702</v>
      </c>
      <c r="BD24">
        <f>'Original Data'!AR25/('Original Data'!T25*'Original Data'!$AM25)</f>
        <v>0.7239067299350186</v>
      </c>
      <c r="BE24">
        <f>'Original Data'!AS25/('Original Data'!U25*'Original Data'!$AM25)</f>
        <v>0.025506487560276337</v>
      </c>
      <c r="BF24">
        <f>'Original Data'!AT25/('Original Data'!V25*'Original Data'!$AM25)</f>
        <v>1.9121490803856198</v>
      </c>
      <c r="BG24">
        <f>'Original Data'!AU25/('Original Data'!W25*'Original Data'!$AM25)</f>
        <v>0.2713917396605719</v>
      </c>
      <c r="BH24">
        <f>'Original Data'!AV25/('Original Data'!X25*'Original Data'!$AM25)</f>
        <v>0.0007366593014141242</v>
      </c>
      <c r="BI24">
        <f>'Original Data'!AW25/('Original Data'!Y25*'Original Data'!$AM25)</f>
        <v>0.008922862608816412</v>
      </c>
      <c r="BJ24">
        <f>'Original Data'!AX25/('Original Data'!Z25*'Original Data'!$AM25)</f>
        <v>0.0009031758679129563</v>
      </c>
      <c r="BK24">
        <f>'Original Data'!AY25/('Original Data'!AA25*'Original Data'!$AM25)</f>
        <v>0.30307771487476426</v>
      </c>
      <c r="BL24">
        <f>'Original Data'!AZ25/('Original Data'!AB25*'Original Data'!$AM25)</f>
        <v>0.092307368839367</v>
      </c>
      <c r="BM24">
        <f>'Original Data'!BA25/('Original Data'!AC25*'Original Data'!$AM25)</f>
        <v>0.6347297435325017</v>
      </c>
      <c r="BN24">
        <f>'Original Data'!BB25/('Original Data'!AD25*'Original Data'!$AM25)</f>
        <v>0.009738216466580083</v>
      </c>
      <c r="BO24">
        <f>'Original Data'!BC25/('Original Data'!AE25*'Original Data'!$AM25)</f>
        <v>0.2829417117920328</v>
      </c>
      <c r="BP24">
        <f>'Original Data'!BD25/('Original Data'!AF25*'Original Data'!$AM25)</f>
        <v>0.7043081505889213</v>
      </c>
      <c r="BQ24">
        <f>'Original Data'!BE25/('Original Data'!AG25*'Original Data'!$AM25)</f>
        <v>0.8732271862555856</v>
      </c>
      <c r="BR24">
        <f>'Original Data'!BF25/('Original Data'!AH25*'Original Data'!$AM25)</f>
        <v>0.030712630136351136</v>
      </c>
      <c r="BS24">
        <f>'Original Data'!BG25/('Original Data'!AI25*'Original Data'!$AM25)</f>
        <v>1.8090971853719875</v>
      </c>
      <c r="BU24" s="2">
        <f t="shared" si="21"/>
        <v>0.06377851587258002</v>
      </c>
      <c r="BV24" s="2">
        <f t="shared" si="0"/>
        <v>0.3164996504416689</v>
      </c>
      <c r="BW24" s="2">
        <f t="shared" si="22"/>
        <v>0.053307755678172204</v>
      </c>
      <c r="BX24" s="2">
        <f t="shared" si="1"/>
        <v>0.06356728550654107</v>
      </c>
      <c r="BY24" s="2">
        <f t="shared" si="2"/>
        <v>0.16089928803517842</v>
      </c>
      <c r="BZ24" s="2">
        <f t="shared" si="3"/>
        <v>0.009383247106417823</v>
      </c>
      <c r="CA24" s="2">
        <f t="shared" si="4"/>
        <v>0.03132037957635576</v>
      </c>
      <c r="CB24" s="2">
        <f t="shared" si="5"/>
        <v>0.030593090684712335</v>
      </c>
      <c r="CC24" s="2">
        <f t="shared" si="6"/>
        <v>-0.10900367031633405</v>
      </c>
      <c r="CD24" s="2">
        <f t="shared" si="7"/>
        <v>-0.7492432129810586</v>
      </c>
      <c r="CE24" s="2">
        <f t="shared" si="8"/>
        <v>-0.15125919470551377</v>
      </c>
      <c r="CF24" s="2">
        <f t="shared" si="9"/>
        <v>0.05395586518998604</v>
      </c>
      <c r="CG24" s="2">
        <f t="shared" si="10"/>
        <v>0.009295445819563933</v>
      </c>
      <c r="CH24" s="2">
        <f t="shared" si="11"/>
        <v>0.04973570629897929</v>
      </c>
      <c r="CI24" s="2">
        <f t="shared" si="12"/>
        <v>-0.0027319954743811243</v>
      </c>
      <c r="CJ24" s="2">
        <f t="shared" si="13"/>
        <v>0.06199671165125245</v>
      </c>
      <c r="CK24" s="2">
        <f t="shared" si="14"/>
        <v>0.08710675191996828</v>
      </c>
      <c r="CL24" s="2">
        <f t="shared" si="15"/>
        <v>0.05554613560877799</v>
      </c>
      <c r="CM24" s="2">
        <f t="shared" si="16"/>
        <v>0.00951038976999581</v>
      </c>
      <c r="CN24" s="2">
        <f t="shared" si="17"/>
        <v>0.17294564159095327</v>
      </c>
      <c r="CP24" s="2">
        <f t="shared" si="18"/>
        <v>0.06677209767270709</v>
      </c>
      <c r="CQ24" s="2">
        <f t="shared" si="40"/>
        <v>0.32162219442685847</v>
      </c>
      <c r="CR24" s="2">
        <v>0</v>
      </c>
      <c r="CS24" s="2">
        <f t="shared" si="41"/>
        <v>0.06540788993481136</v>
      </c>
      <c r="CT24" s="2">
        <f t="shared" si="42"/>
        <v>0.16700355610832857</v>
      </c>
      <c r="CU24" s="2">
        <f t="shared" si="43"/>
        <v>0.00936484487675744</v>
      </c>
      <c r="CV24" s="2">
        <f t="shared" si="44"/>
        <v>0.033060036346323936</v>
      </c>
      <c r="CW24" s="2">
        <f t="shared" si="45"/>
        <v>0.032029711963757514</v>
      </c>
      <c r="CX24" s="2">
        <f t="shared" si="46"/>
        <v>-0.11840252907216448</v>
      </c>
      <c r="CY24" s="2">
        <f t="shared" si="29"/>
        <v>-0.8157572656301003</v>
      </c>
      <c r="CZ24" s="2">
        <f t="shared" si="30"/>
        <v>-0.16422800585013242</v>
      </c>
      <c r="DA24" s="2">
        <f t="shared" si="31"/>
        <v>0.05621563113267027</v>
      </c>
      <c r="DB24" s="2">
        <f t="shared" si="32"/>
        <v>0.004182642353124055</v>
      </c>
      <c r="DC24" s="2">
        <f t="shared" si="33"/>
        <v>0.052201256461899326</v>
      </c>
      <c r="DD24" s="2">
        <f t="shared" si="34"/>
        <v>-0.003764067618656207</v>
      </c>
      <c r="DE24" s="2">
        <f t="shared" si="35"/>
        <v>0.06436759378983212</v>
      </c>
      <c r="DF24" s="2">
        <f t="shared" si="36"/>
        <v>0.09112542612532709</v>
      </c>
      <c r="DG24" s="2">
        <f t="shared" si="37"/>
        <v>0.058365116819247595</v>
      </c>
      <c r="DH24" s="2">
        <f t="shared" si="38"/>
        <v>0.008882687285677263</v>
      </c>
      <c r="DI24" s="2">
        <f t="shared" si="39"/>
        <v>0.18129023070569106</v>
      </c>
      <c r="DK24">
        <f t="shared" si="27"/>
        <v>0.21720378727381615</v>
      </c>
      <c r="DL24">
        <f t="shared" si="23"/>
        <v>0.1468748827706128</v>
      </c>
      <c r="DM24">
        <f t="shared" si="24"/>
        <v>0.1097390478319596</v>
      </c>
      <c r="DO24" s="2">
        <f t="shared" si="28"/>
        <v>95.33927220452982</v>
      </c>
      <c r="DP24" s="2">
        <f t="shared" si="20"/>
        <v>1.115986813279998</v>
      </c>
      <c r="DR24">
        <f t="shared" si="25"/>
        <v>104.89732461672685</v>
      </c>
      <c r="DS24">
        <f t="shared" si="26"/>
        <v>102.68339552291296</v>
      </c>
    </row>
    <row r="25" spans="1:123" ht="15">
      <c r="A25" s="19">
        <v>2009</v>
      </c>
      <c r="B25">
        <f>100*'Original Data'!C26/'Original Data'!B26</f>
        <v>-2.7329626369537054</v>
      </c>
      <c r="C25">
        <f>100*'Original Data'!D26/'Original Data'!B26</f>
        <v>-2.781654107358824</v>
      </c>
      <c r="D25">
        <f>100*('Original Data'!E26-'Original Data'!G26)/'Original Data'!B26</f>
        <v>-3.74131403994647</v>
      </c>
      <c r="E25">
        <f>100*('Original Data'!F26-'Original Data'!H26)/'Original Data'!B26</f>
        <v>0.9589443025111463</v>
      </c>
      <c r="F25">
        <f>'Original Data'!I26*100/'Original Data'!B26</f>
        <v>14.714785633010582</v>
      </c>
      <c r="G25">
        <f>100*('Original Data'!M26-'Original Data'!L26)/'Original Data'!K26</f>
        <v>12.25663490111692</v>
      </c>
      <c r="H25">
        <f>100*'Original Data'!L26/'Original Data'!K26</f>
        <v>4.787888103289272</v>
      </c>
      <c r="I25" s="1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Z25">
        <f>'Original Data'!AN26/('Original Data'!P26*'Original Data'!$AM26)</f>
        <v>0.544794736979098</v>
      </c>
      <c r="BA25">
        <f>'Original Data'!AO26/('Original Data'!Q26*'Original Data'!$AM26)</f>
        <v>0.851858234381372</v>
      </c>
      <c r="BB25">
        <f>'Original Data'!AP26/('Original Data'!R26*'Original Data'!$AM26)</f>
        <v>0.14887465433068192</v>
      </c>
      <c r="BC25">
        <f>'Original Data'!AQ26/('Original Data'!S26*'Original Data'!$AM26)</f>
        <v>0.20497844068118784</v>
      </c>
      <c r="BD25">
        <f>'Original Data'!AR26/('Original Data'!T26*'Original Data'!$AM26)</f>
        <v>0.6925339891247078</v>
      </c>
      <c r="BE25">
        <f>'Original Data'!AS26/('Original Data'!U26*'Original Data'!$AM26)</f>
        <v>0.02550873436031777</v>
      </c>
      <c r="BF25">
        <f>'Original Data'!AT26/('Original Data'!V26*'Original Data'!$AM26)</f>
        <v>1.7418820421913497</v>
      </c>
      <c r="BG25">
        <f>'Original Data'!AU26/('Original Data'!W26*'Original Data'!$AM26)</f>
        <v>0.25677535978201005</v>
      </c>
      <c r="BH25">
        <f>'Original Data'!AV26/('Original Data'!X26*'Original Data'!$AM26)</f>
        <v>0.0007078068648061871</v>
      </c>
      <c r="BI25">
        <f>'Original Data'!AW26/('Original Data'!Y26*'Original Data'!$AM26)</f>
        <v>0.00975833988741784</v>
      </c>
      <c r="BJ25">
        <f>'Original Data'!AX26/('Original Data'!Z26*'Original Data'!$AM26)</f>
        <v>0.000803828703112961</v>
      </c>
      <c r="BK25">
        <f>'Original Data'!AY26/('Original Data'!AA26*'Original Data'!$AM26)</f>
        <v>0.2895564612801785</v>
      </c>
      <c r="BL25">
        <f>'Original Data'!AZ26/('Original Data'!AB26*'Original Data'!$AM26)</f>
        <v>0.08033648397822458</v>
      </c>
      <c r="BM25">
        <f>'Original Data'!BA26/('Original Data'!AC26*'Original Data'!$AM26)</f>
        <v>0.6125315064066267</v>
      </c>
      <c r="BN25">
        <f>'Original Data'!BB26/('Original Data'!AD26*'Original Data'!$AM26)</f>
        <v>0.00867830800977542</v>
      </c>
      <c r="BO25">
        <f>'Original Data'!BC26/('Original Data'!AE26*'Original Data'!$AM26)</f>
        <v>0.29833805786573736</v>
      </c>
      <c r="BP25">
        <f>'Original Data'!BD26/('Original Data'!AF26*'Original Data'!$AM26)</f>
        <v>0.6917016392655057</v>
      </c>
      <c r="BQ25">
        <f>'Original Data'!BE26/('Original Data'!AG26*'Original Data'!$AM26)</f>
        <v>0.868082593583121</v>
      </c>
      <c r="BR25">
        <f>'Original Data'!BF26/('Original Data'!AH26*'Original Data'!$AM26)</f>
        <v>0.02969226057251699</v>
      </c>
      <c r="BS25">
        <f>'Original Data'!BG26/('Original Data'!AI26*'Original Data'!$AM26)</f>
        <v>1.5718376508763916</v>
      </c>
      <c r="BU25" s="2">
        <f t="shared" si="21"/>
        <v>0.06311894972498049</v>
      </c>
      <c r="BV25" s="2">
        <f t="shared" si="0"/>
        <v>0.30199569369413465</v>
      </c>
      <c r="BW25" s="2">
        <f t="shared" si="22"/>
        <v>0.05416135123387887</v>
      </c>
      <c r="BX25" s="2">
        <f t="shared" si="1"/>
        <v>0.06193391320937667</v>
      </c>
      <c r="BY25" s="2">
        <f t="shared" si="2"/>
        <v>0.15788429965126918</v>
      </c>
      <c r="BZ25" s="2">
        <f t="shared" si="3"/>
        <v>0.009384070540363592</v>
      </c>
      <c r="CA25" s="2">
        <f t="shared" si="4"/>
        <v>0.030823945393580438</v>
      </c>
      <c r="CB25" s="2">
        <f t="shared" si="5"/>
        <v>0.030096305984535256</v>
      </c>
      <c r="CC25" s="2">
        <f t="shared" si="6"/>
        <v>-0.1101835817698763</v>
      </c>
      <c r="CD25" s="2">
        <f t="shared" si="7"/>
        <v>-0.7286176412592117</v>
      </c>
      <c r="CE25" s="2">
        <f t="shared" si="8"/>
        <v>-0.1559114491127317</v>
      </c>
      <c r="CF25" s="2">
        <f t="shared" si="9"/>
        <v>0.053053919463551084</v>
      </c>
      <c r="CG25" s="2">
        <f t="shared" si="10"/>
        <v>-0.002159340650467629</v>
      </c>
      <c r="CH25" s="2">
        <f t="shared" si="11"/>
        <v>0.04928288544393296</v>
      </c>
      <c r="CI25" s="2">
        <f t="shared" si="12"/>
        <v>-0.004136161302583272</v>
      </c>
      <c r="CJ25" s="2">
        <f t="shared" si="13"/>
        <v>0.06337172141761976</v>
      </c>
      <c r="CK25" s="2">
        <f t="shared" si="14"/>
        <v>0.08662666293963583</v>
      </c>
      <c r="CL25" s="2">
        <f t="shared" si="15"/>
        <v>0.05546774542243895</v>
      </c>
      <c r="CM25" s="2">
        <f t="shared" si="16"/>
        <v>0.008894550358382405</v>
      </c>
      <c r="CN25" s="2">
        <f t="shared" si="17"/>
        <v>0.16626517071880767</v>
      </c>
      <c r="CP25" s="2">
        <f t="shared" si="18"/>
        <v>0.0660680957170546</v>
      </c>
      <c r="CQ25" s="2">
        <f t="shared" si="40"/>
        <v>0.30614108771432463</v>
      </c>
      <c r="CR25" s="2">
        <v>0</v>
      </c>
      <c r="CS25" s="2">
        <f t="shared" si="41"/>
        <v>0.06366447527398116</v>
      </c>
      <c r="CT25" s="2">
        <f t="shared" si="42"/>
        <v>0.16378544413234766</v>
      </c>
      <c r="CU25" s="2">
        <f t="shared" si="43"/>
        <v>0.009365723786492697</v>
      </c>
      <c r="CV25" s="2">
        <f t="shared" si="44"/>
        <v>0.03253015676290606</v>
      </c>
      <c r="CW25" s="2">
        <f t="shared" si="45"/>
        <v>0.03149945824813588</v>
      </c>
      <c r="CX25" s="2">
        <f t="shared" si="46"/>
        <v>-0.11966193265710234</v>
      </c>
      <c r="CY25" s="2">
        <f t="shared" si="29"/>
        <v>-0.793742122976892</v>
      </c>
      <c r="CZ25" s="2">
        <f t="shared" si="30"/>
        <v>-0.16919368853835753</v>
      </c>
      <c r="DA25" s="2">
        <f t="shared" si="31"/>
        <v>0.055252920178486875</v>
      </c>
      <c r="DB25" s="2">
        <f t="shared" si="32"/>
        <v>-0.008043867612302769</v>
      </c>
      <c r="DC25" s="2">
        <f t="shared" si="33"/>
        <v>0.051717928491425</v>
      </c>
      <c r="DD25" s="2">
        <f t="shared" si="34"/>
        <v>-0.005262833879951523</v>
      </c>
      <c r="DE25" s="2">
        <f t="shared" si="35"/>
        <v>0.06583523970842103</v>
      </c>
      <c r="DF25" s="2">
        <f t="shared" si="36"/>
        <v>0.09061299294137529</v>
      </c>
      <c r="DG25" s="2">
        <f t="shared" si="37"/>
        <v>0.05828144538661344</v>
      </c>
      <c r="DH25" s="2">
        <f t="shared" si="38"/>
        <v>0.008225357991683611</v>
      </c>
      <c r="DI25" s="2">
        <f t="shared" si="39"/>
        <v>0.17415968803641277</v>
      </c>
      <c r="DK25">
        <f t="shared" si="27"/>
        <v>0.19135301110161732</v>
      </c>
      <c r="DL25">
        <f t="shared" si="23"/>
        <v>0.14887465433068192</v>
      </c>
      <c r="DM25">
        <f t="shared" si="24"/>
        <v>0.08123556870505454</v>
      </c>
      <c r="DO25" s="2">
        <f t="shared" si="28"/>
        <v>92.90626112018927</v>
      </c>
      <c r="DP25" s="2">
        <f t="shared" si="20"/>
        <v>1.0846263705043142</v>
      </c>
      <c r="DR25">
        <f t="shared" si="25"/>
        <v>106.32555170728722</v>
      </c>
      <c r="DS25">
        <f t="shared" si="26"/>
        <v>99.79788046933923</v>
      </c>
    </row>
    <row r="26" spans="1:123" ht="15">
      <c r="A26" s="19">
        <v>2010</v>
      </c>
      <c r="B26">
        <f>100*'Original Data'!C27/'Original Data'!B27</f>
        <v>-3.048169171454387</v>
      </c>
      <c r="C26">
        <f>100*'Original Data'!D27/'Original Data'!B27</f>
        <v>-3.5285435446827003</v>
      </c>
      <c r="D26">
        <f>100*('Original Data'!E27-'Original Data'!G27)/'Original Data'!B27</f>
        <v>-4.610694604418266</v>
      </c>
      <c r="E26">
        <f>100*('Original Data'!F27-'Original Data'!H27)/'Original Data'!B27</f>
        <v>1.0814613522405145</v>
      </c>
      <c r="F26">
        <f>'Original Data'!I27*100/'Original Data'!B27</f>
        <v>15.469449406506701</v>
      </c>
      <c r="G26">
        <f>100*('Original Data'!M27-'Original Data'!L27)/'Original Data'!K27</f>
        <v>12.174697888983603</v>
      </c>
      <c r="H26">
        <f>100*'Original Data'!L27/'Original Data'!K27</f>
        <v>4.421350849922279</v>
      </c>
      <c r="I26" s="1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Z26">
        <f>'Original Data'!AN27/('Original Data'!P27*'Original Data'!$AM27)</f>
        <v>0.6398818808069648</v>
      </c>
      <c r="BA26">
        <f>'Original Data'!AO27/('Original Data'!Q27*'Original Data'!$AM27)</f>
        <v>0.9465207982752555</v>
      </c>
      <c r="BB26">
        <f>'Original Data'!AP27/('Original Data'!R27*'Original Data'!$AM27)</f>
        <v>0.15269408180092306</v>
      </c>
      <c r="BC26">
        <f>'Original Data'!AQ27/('Original Data'!S27*'Original Data'!$AM27)</f>
        <v>0.19507205238730316</v>
      </c>
      <c r="BD26">
        <f>'Original Data'!AR27/('Original Data'!T27*'Original Data'!$AM27)</f>
        <v>0.6563003463647878</v>
      </c>
      <c r="BE26">
        <f>'Original Data'!AS27/('Original Data'!U27*'Original Data'!$AM27)</f>
        <v>0.029753866535449904</v>
      </c>
      <c r="BF26">
        <f>'Original Data'!AT27/('Original Data'!V27*'Original Data'!$AM27)</f>
        <v>1.6172756762843365</v>
      </c>
      <c r="BG26">
        <f>'Original Data'!AU27/('Original Data'!W27*'Original Data'!$AM27)</f>
        <v>0.27285201973090917</v>
      </c>
      <c r="BH26">
        <f>'Original Data'!AV27/('Original Data'!X27*'Original Data'!$AM27)</f>
        <v>0.0006736673481453669</v>
      </c>
      <c r="BI26">
        <f>'Original Data'!AW27/('Original Data'!Y27*'Original Data'!$AM27)</f>
        <v>0.010160519356610522</v>
      </c>
      <c r="BJ26">
        <f>'Original Data'!AX27/('Original Data'!Z27*'Original Data'!$AM27)</f>
        <v>0.00089936523308423</v>
      </c>
      <c r="BK26">
        <f>'Original Data'!AY27/('Original Data'!AA27*'Original Data'!$AM27)</f>
        <v>0.3170499298605143</v>
      </c>
      <c r="BL26">
        <f>'Original Data'!AZ27/('Original Data'!AB27*'Original Data'!$AM27)</f>
        <v>0.0880431502847428</v>
      </c>
      <c r="BM26">
        <f>'Original Data'!BA27/('Original Data'!AC27*'Original Data'!$AM27)</f>
        <v>0.581469685697175</v>
      </c>
      <c r="BN26">
        <f>'Original Data'!BB27/('Original Data'!AD27*'Original Data'!$AM27)</f>
        <v>0.009619540860929691</v>
      </c>
      <c r="BO26">
        <f>'Original Data'!BC27/('Original Data'!AE27*'Original Data'!$AM27)</f>
        <v>0.3092075319303116</v>
      </c>
      <c r="BP26">
        <f>'Original Data'!BD27/('Original Data'!AF27*'Original Data'!$AM27)</f>
        <v>0.7462896177179393</v>
      </c>
      <c r="BQ26">
        <f>'Original Data'!BE27/('Original Data'!AG27*'Original Data'!$AM27)</f>
        <v>0.8973454907518167</v>
      </c>
      <c r="BR26">
        <f>'Original Data'!BF27/('Original Data'!AH27*'Original Data'!$AM27)</f>
        <v>0.032656947776204495</v>
      </c>
      <c r="BS26">
        <f>'Original Data'!BG27/('Original Data'!AI27*'Original Data'!$AM27)</f>
        <v>1.5843052555683688</v>
      </c>
      <c r="BU26" s="2">
        <f t="shared" si="21"/>
        <v>0.06613169190082605</v>
      </c>
      <c r="BV26" s="2">
        <f t="shared" si="0"/>
        <v>0.3265258230030472</v>
      </c>
      <c r="BW26" s="2">
        <f t="shared" si="22"/>
        <v>0.055760262588186504</v>
      </c>
      <c r="BX26" s="2">
        <f t="shared" si="1"/>
        <v>0.06019567145094887</v>
      </c>
      <c r="BY26" s="2">
        <f t="shared" si="2"/>
        <v>0.1542273546045942</v>
      </c>
      <c r="BZ26" s="2">
        <f t="shared" si="3"/>
        <v>0.010823135695454289</v>
      </c>
      <c r="CA26" s="2">
        <f t="shared" si="4"/>
        <v>0.03042885372877687</v>
      </c>
      <c r="CB26" s="2">
        <f t="shared" si="5"/>
        <v>0.03064124470752483</v>
      </c>
      <c r="CC26" s="2">
        <f t="shared" si="6"/>
        <v>-0.11164346978792375</v>
      </c>
      <c r="CD26" s="2">
        <f t="shared" si="7"/>
        <v>-0.7193108314174862</v>
      </c>
      <c r="CE26" s="2">
        <f t="shared" si="8"/>
        <v>-0.15142799157826575</v>
      </c>
      <c r="CF26" s="2">
        <f t="shared" si="9"/>
        <v>0.054846567214933625</v>
      </c>
      <c r="CG26" s="2">
        <f t="shared" si="10"/>
        <v>0.005394971609512236</v>
      </c>
      <c r="CH26" s="2">
        <f t="shared" si="11"/>
        <v>0.048620913393777526</v>
      </c>
      <c r="CI26" s="2">
        <f t="shared" si="12"/>
        <v>-0.002881408819410964</v>
      </c>
      <c r="CJ26" s="2">
        <f t="shared" si="13"/>
        <v>0.06430036216409658</v>
      </c>
      <c r="CK26" s="2">
        <f t="shared" si="14"/>
        <v>0.08864574043589082</v>
      </c>
      <c r="CL26" s="2">
        <f t="shared" si="15"/>
        <v>0.05590758321842755</v>
      </c>
      <c r="CM26" s="2">
        <f t="shared" si="16"/>
        <v>0.010629218246660082</v>
      </c>
      <c r="CN26" s="2">
        <f t="shared" si="17"/>
        <v>0.16664060539697734</v>
      </c>
      <c r="CP26" s="2">
        <f t="shared" si="18"/>
        <v>0.06928381015508514</v>
      </c>
      <c r="CQ26" s="2">
        <f t="shared" si="40"/>
        <v>0.3323238429523454</v>
      </c>
      <c r="CR26" s="2">
        <v>0</v>
      </c>
      <c r="CS26" s="2">
        <f t="shared" si="41"/>
        <v>0.06180912596325061</v>
      </c>
      <c r="CT26" s="2">
        <f t="shared" si="42"/>
        <v>0.15988212605887972</v>
      </c>
      <c r="CU26" s="2">
        <f t="shared" si="43"/>
        <v>0.010901740586600402</v>
      </c>
      <c r="CV26" s="2">
        <f t="shared" si="44"/>
        <v>0.03210844727145322</v>
      </c>
      <c r="CW26" s="2">
        <f t="shared" si="45"/>
        <v>0.032081110184172416</v>
      </c>
      <c r="CX26" s="2">
        <f t="shared" si="46"/>
        <v>-0.12122017518285894</v>
      </c>
      <c r="CY26" s="2">
        <f t="shared" si="29"/>
        <v>-0.7838083015500247</v>
      </c>
      <c r="CZ26" s="2">
        <f t="shared" si="30"/>
        <v>-0.1644081747823281</v>
      </c>
      <c r="DA26" s="2">
        <f t="shared" si="31"/>
        <v>0.05716634088293395</v>
      </c>
      <c r="DB26" s="2">
        <f t="shared" si="32"/>
        <v>1.9388247615094412E-05</v>
      </c>
      <c r="DC26" s="2">
        <f t="shared" si="33"/>
        <v>0.05101135854450942</v>
      </c>
      <c r="DD26" s="2">
        <f t="shared" si="34"/>
        <v>-0.003923547130278221</v>
      </c>
      <c r="DE26" s="2">
        <f t="shared" si="35"/>
        <v>0.06682644416001032</v>
      </c>
      <c r="DF26" s="2">
        <f t="shared" si="36"/>
        <v>0.09276809824984313</v>
      </c>
      <c r="DG26" s="2">
        <f t="shared" si="37"/>
        <v>0.05875091561287172</v>
      </c>
      <c r="DH26" s="2">
        <f t="shared" si="38"/>
        <v>0.010076892656098397</v>
      </c>
      <c r="DI26" s="2">
        <f t="shared" si="39"/>
        <v>0.17456041622510643</v>
      </c>
      <c r="DK26">
        <f t="shared" si="27"/>
        <v>0.2444562977565479</v>
      </c>
      <c r="DL26">
        <f t="shared" si="23"/>
        <v>0.15269408180092306</v>
      </c>
      <c r="DM26">
        <f t="shared" si="24"/>
        <v>0.1362098591052855</v>
      </c>
      <c r="DO26" s="2">
        <f t="shared" si="28"/>
        <v>97.9732347474394</v>
      </c>
      <c r="DP26" s="2">
        <f t="shared" si="20"/>
        <v>1.1459223506021572</v>
      </c>
      <c r="DR26">
        <f t="shared" si="25"/>
        <v>109.05336817010378</v>
      </c>
      <c r="DS26">
        <f t="shared" si="26"/>
        <v>105.43780317582038</v>
      </c>
    </row>
    <row r="27" spans="1:123" ht="15">
      <c r="A27" s="19">
        <v>2011</v>
      </c>
      <c r="B27">
        <f>100*'Original Data'!C28/'Original Data'!B28</f>
        <v>-3.090576225316237</v>
      </c>
      <c r="C27">
        <f>100*'Original Data'!D28/'Original Data'!B28</f>
        <v>-3.768315899095896</v>
      </c>
      <c r="D27">
        <f>100*('Original Data'!E28-'Original Data'!G28)/'Original Data'!B28</f>
        <v>-5.00606936991317</v>
      </c>
      <c r="E27">
        <f>100*('Original Data'!F28-'Original Data'!H28)/'Original Data'!B28</f>
        <v>1.2384167899334693</v>
      </c>
      <c r="F27">
        <f>'Original Data'!I28*100/'Original Data'!B28</f>
        <v>15.489164682236977</v>
      </c>
      <c r="G27">
        <f>100*('Original Data'!M28-'Original Data'!L28)/'Original Data'!K28</f>
        <v>12.394016764620867</v>
      </c>
      <c r="H27">
        <f>100*'Original Data'!L28/'Original Data'!K28</f>
        <v>4.377830234126601</v>
      </c>
      <c r="I27" s="1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Z27">
        <f>'Original Data'!AN28/('Original Data'!P28*'Original Data'!$AM28)</f>
        <v>0.6956275221295009</v>
      </c>
      <c r="BA27">
        <f>'Original Data'!AO28/('Original Data'!Q28*'Original Data'!$AM28)</f>
        <v>0.9830493041008557</v>
      </c>
      <c r="BB27">
        <f>'Original Data'!AP28/('Original Data'!R28*'Original Data'!$AM28)</f>
        <v>0.16348750907591375</v>
      </c>
      <c r="BC27">
        <f>'Original Data'!AQ28/('Original Data'!S28*'Original Data'!$AM28)</f>
        <v>0.20274635543860534</v>
      </c>
      <c r="BD27">
        <f>'Original Data'!AR28/('Original Data'!T28*'Original Data'!$AM28)</f>
        <v>0.6818371226014351</v>
      </c>
      <c r="BE27">
        <f>'Original Data'!AS28/('Original Data'!U28*'Original Data'!$AM28)</f>
        <v>0.03076269586743203</v>
      </c>
      <c r="BF27">
        <f>'Original Data'!AT28/('Original Data'!V28*'Original Data'!$AM28)</f>
        <v>1.6884952850115345</v>
      </c>
      <c r="BG27">
        <f>'Original Data'!AU28/('Original Data'!W28*'Original Data'!$AM28)</f>
        <v>0.2859530700936179</v>
      </c>
      <c r="BH27">
        <f>'Original Data'!AV28/('Original Data'!X28*'Original Data'!$AM28)</f>
        <v>0.000704448135258621</v>
      </c>
      <c r="BI27">
        <f>'Original Data'!AW28/('Original Data'!Y28*'Original Data'!$AM28)</f>
        <v>0.01080287840824253</v>
      </c>
      <c r="BJ27">
        <f>'Original Data'!AX28/('Original Data'!Z28*'Original Data'!$AM28)</f>
        <v>0.0009457969217700338</v>
      </c>
      <c r="BK27">
        <f>'Original Data'!AY28/('Original Data'!AA28*'Original Data'!$AM28)</f>
        <v>0.3338796211211684</v>
      </c>
      <c r="BL27">
        <f>'Original Data'!AZ28/('Original Data'!AB28*'Original Data'!$AM28)</f>
        <v>0.08976791273442557</v>
      </c>
      <c r="BM27">
        <f>'Original Data'!BA28/('Original Data'!AC28*'Original Data'!$AM28)</f>
        <v>0.6057462133076194</v>
      </c>
      <c r="BN27">
        <f>'Original Data'!BB28/('Original Data'!AD28*'Original Data'!$AM28)</f>
        <v>0.010039354019028474</v>
      </c>
      <c r="BO27">
        <f>'Original Data'!BC28/('Original Data'!AE28*'Original Data'!$AM28)</f>
        <v>0.3147625291142326</v>
      </c>
      <c r="BP27">
        <f>'Original Data'!BD28/('Original Data'!AF28*'Original Data'!$AM28)</f>
        <v>0.8254638235020224</v>
      </c>
      <c r="BQ27">
        <f>'Original Data'!BE28/('Original Data'!AG28*'Original Data'!$AM28)</f>
        <v>1.0238865038481586</v>
      </c>
      <c r="BR27">
        <f>'Original Data'!BF28/('Original Data'!AH28*'Original Data'!$AM28)</f>
        <v>0.03415033754917775</v>
      </c>
      <c r="BS27">
        <f>'Original Data'!BG28/('Original Data'!AI28*'Original Data'!$AM28)</f>
        <v>1.663924679549984</v>
      </c>
      <c r="BU27" s="2">
        <f t="shared" si="21"/>
        <v>0.06769599579335579</v>
      </c>
      <c r="BV27" s="2">
        <f t="shared" si="0"/>
        <v>0.3353408663855025</v>
      </c>
      <c r="BW27" s="2">
        <f t="shared" si="22"/>
        <v>0.06007128999945175</v>
      </c>
      <c r="BX27" s="2">
        <f t="shared" si="1"/>
        <v>0.06154970305421353</v>
      </c>
      <c r="BY27" s="2">
        <f t="shared" si="2"/>
        <v>0.1568249925601583</v>
      </c>
      <c r="BZ27" s="2">
        <f t="shared" si="3"/>
        <v>0.01113484359518885</v>
      </c>
      <c r="CA27" s="2">
        <f t="shared" si="4"/>
        <v>0.030658248093614462</v>
      </c>
      <c r="CB27" s="2">
        <f t="shared" si="5"/>
        <v>0.03106208196783989</v>
      </c>
      <c r="CC27" s="2">
        <f t="shared" si="6"/>
        <v>-0.11032405037173607</v>
      </c>
      <c r="CD27" s="2">
        <f t="shared" si="7"/>
        <v>-0.7051842026649174</v>
      </c>
      <c r="CE27" s="2">
        <f t="shared" si="8"/>
        <v>-0.14941832862023688</v>
      </c>
      <c r="CF27" s="2">
        <f t="shared" si="9"/>
        <v>0.055868715080666695</v>
      </c>
      <c r="CG27" s="2">
        <f t="shared" si="10"/>
        <v>0.0069948925925330295</v>
      </c>
      <c r="CH27" s="2">
        <f t="shared" si="11"/>
        <v>0.04914119312628605</v>
      </c>
      <c r="CI27" s="2">
        <f t="shared" si="12"/>
        <v>-0.002360885119263637</v>
      </c>
      <c r="CJ27" s="2">
        <f t="shared" si="13"/>
        <v>0.06476242740507292</v>
      </c>
      <c r="CK27" s="2">
        <f t="shared" si="14"/>
        <v>0.0913259608590204</v>
      </c>
      <c r="CL27" s="2">
        <f t="shared" si="15"/>
        <v>0.05765769652652278</v>
      </c>
      <c r="CM27" s="2">
        <f t="shared" si="16"/>
        <v>0.011444227376546446</v>
      </c>
      <c r="CN27" s="2">
        <f t="shared" si="17"/>
        <v>0.1689706542610216</v>
      </c>
      <c r="CP27" s="2">
        <f t="shared" si="18"/>
        <v>0.07095350318524411</v>
      </c>
      <c r="CQ27" s="2">
        <f t="shared" si="40"/>
        <v>0.3417327669897537</v>
      </c>
      <c r="CR27" s="2">
        <v>0</v>
      </c>
      <c r="CS27" s="2">
        <f t="shared" si="41"/>
        <v>0.06325438039327688</v>
      </c>
      <c r="CT27" s="2">
        <f t="shared" si="42"/>
        <v>0.1626547701787302</v>
      </c>
      <c r="CU27" s="2">
        <f t="shared" si="43"/>
        <v>0.011234448642955499</v>
      </c>
      <c r="CV27" s="2">
        <f t="shared" si="44"/>
        <v>0.03235329622564694</v>
      </c>
      <c r="CW27" s="2">
        <f t="shared" si="45"/>
        <v>0.0325302997845658</v>
      </c>
      <c r="CX27" s="2">
        <f t="shared" si="46"/>
        <v>-0.11981186480686011</v>
      </c>
      <c r="CY27" s="2">
        <f t="shared" si="29"/>
        <v>-0.7687299438981346</v>
      </c>
      <c r="CZ27" s="2">
        <f t="shared" si="30"/>
        <v>-0.16226311828146942</v>
      </c>
      <c r="DA27" s="2">
        <f t="shared" si="31"/>
        <v>0.05825735214702177</v>
      </c>
      <c r="DB27" s="2">
        <f t="shared" si="32"/>
        <v>0.0017270979368333615</v>
      </c>
      <c r="DC27" s="2">
        <f t="shared" si="33"/>
        <v>0.05156669018259517</v>
      </c>
      <c r="DD27" s="2">
        <f t="shared" si="34"/>
        <v>-0.0033679550881443618</v>
      </c>
      <c r="DE27" s="2">
        <f t="shared" si="35"/>
        <v>0.06731963932242169</v>
      </c>
      <c r="DF27" s="2">
        <f t="shared" si="36"/>
        <v>0.09562888852285849</v>
      </c>
      <c r="DG27" s="2">
        <f t="shared" si="37"/>
        <v>0.06061893627463037</v>
      </c>
      <c r="DH27" s="2">
        <f t="shared" si="38"/>
        <v>0.010946809984940757</v>
      </c>
      <c r="DI27" s="2">
        <f t="shared" si="39"/>
        <v>0.17704744343689258</v>
      </c>
      <c r="DK27">
        <f t="shared" si="27"/>
        <v>0.2932163219008409</v>
      </c>
      <c r="DL27">
        <f t="shared" si="23"/>
        <v>0.16348750907591375</v>
      </c>
      <c r="DM27">
        <f t="shared" si="24"/>
        <v>0.18365344113375884</v>
      </c>
      <c r="DO27" s="2">
        <f t="shared" si="28"/>
        <v>102.86879596999026</v>
      </c>
      <c r="DP27" s="2">
        <f t="shared" si="20"/>
        <v>1.2015993260299893</v>
      </c>
      <c r="DR27">
        <f t="shared" si="25"/>
        <v>116.76198126469251</v>
      </c>
      <c r="DS27">
        <f t="shared" si="26"/>
        <v>110.56071396772523</v>
      </c>
    </row>
    <row r="28" spans="1:123" ht="15">
      <c r="A28" s="19">
        <v>2012</v>
      </c>
      <c r="B28">
        <f>100*'Original Data'!C29/'Original Data'!B29</f>
        <v>-3.0283012853208207</v>
      </c>
      <c r="C28">
        <f>100*'Original Data'!D29/'Original Data'!B29</f>
        <v>-3.569698051616852</v>
      </c>
      <c r="D28">
        <f>100*('Original Data'!E29-'Original Data'!G29)/'Original Data'!B29</f>
        <v>-4.775961440375396</v>
      </c>
      <c r="E28">
        <f>100*('Original Data'!F29-'Original Data'!H29)/'Original Data'!B29</f>
        <v>1.20562582882791</v>
      </c>
      <c r="F28">
        <f>'Original Data'!I29*100/'Original Data'!B29</f>
        <v>16.159594001836172</v>
      </c>
      <c r="I28" s="10"/>
      <c r="AZ28">
        <f>'Original Data'!AN29/('Original Data'!P29*'Original Data'!$AM29)</f>
        <v>0.6148591102305521</v>
      </c>
      <c r="BA28">
        <f>'Original Data'!AO29/('Original Data'!Q29*'Original Data'!$AM29)</f>
        <v>0.9682668212772368</v>
      </c>
      <c r="BB28">
        <f>'Original Data'!AP29/('Original Data'!R29*'Original Data'!$AM29)</f>
        <v>0.16830593010739248</v>
      </c>
      <c r="BC28">
        <f>'Original Data'!AQ29/('Original Data'!S29*'Original Data'!$AM29)</f>
        <v>0.18708545363310627</v>
      </c>
      <c r="BD28">
        <f>'Original Data'!AR29/('Original Data'!T29*'Original Data'!$AM29)</f>
        <v>0.6294952869230281</v>
      </c>
      <c r="BE28">
        <f>'Original Data'!AS29/('Original Data'!U29*'Original Data'!$AM29)</f>
        <v>0.028773777855489503</v>
      </c>
      <c r="BF28">
        <f>'Original Data'!AT29/('Original Data'!V29*'Original Data'!$AM29)</f>
        <v>1.554051863814081</v>
      </c>
      <c r="BG28">
        <f>'Original Data'!AU29/('Original Data'!W29*'Original Data'!$AM29)</f>
        <v>0.26441174106501736</v>
      </c>
      <c r="BH28">
        <f>'Original Data'!AV29/('Original Data'!X29*'Original Data'!$AM29)</f>
        <v>0.0006569557723057692</v>
      </c>
      <c r="BI28">
        <f>'Original Data'!AW29/('Original Data'!Y29*'Original Data'!$AM29)</f>
        <v>0.010582521081316652</v>
      </c>
      <c r="BJ28">
        <f>'Original Data'!AX29/('Original Data'!Z29*'Original Data'!$AM29)</f>
        <v>0.0009318302937922297</v>
      </c>
      <c r="BK28">
        <f>'Original Data'!AY29/('Original Data'!AA29*'Original Data'!$AM29)</f>
        <v>0.32942522450525225</v>
      </c>
      <c r="BL28">
        <f>'Original Data'!AZ29/('Original Data'!AB29*'Original Data'!$AM29)</f>
        <v>0.08637628189765006</v>
      </c>
      <c r="BM28">
        <f>'Original Data'!BA29/('Original Data'!AC29*'Original Data'!$AM29)</f>
        <v>0.5616471064704127</v>
      </c>
      <c r="BN28">
        <f>'Original Data'!BB29/('Original Data'!AD29*'Original Data'!$AM29)</f>
        <v>0.010891801214311499</v>
      </c>
      <c r="BO28">
        <f>'Original Data'!BC29/('Original Data'!AE29*'Original Data'!$AM29)</f>
        <v>0.32219825757237924</v>
      </c>
      <c r="BP28">
        <f>'Original Data'!BD29/('Original Data'!AF29*'Original Data'!$AM29)</f>
        <v>0.8508320776626098</v>
      </c>
      <c r="BQ28">
        <f>'Original Data'!BE29/('Original Data'!AG29*'Original Data'!$AM29)</f>
        <v>0.9436851256905304</v>
      </c>
      <c r="BR28">
        <f>'Original Data'!BF29/('Original Data'!AH29*'Original Data'!$AM29)</f>
        <v>0.033810971741942336</v>
      </c>
      <c r="BS28">
        <f>'Original Data'!BG29/('Original Data'!AI29*'Original Data'!$AM29)</f>
        <v>1.6526079602537442</v>
      </c>
      <c r="BU28" s="2">
        <f t="shared" si="21"/>
        <v>0.06538465228303605</v>
      </c>
      <c r="BV28" s="2">
        <f t="shared" si="0"/>
        <v>0.331813672959277</v>
      </c>
      <c r="BW28" s="2">
        <f t="shared" si="22"/>
        <v>0.061904687763458636</v>
      </c>
      <c r="BX28" s="2">
        <f t="shared" si="1"/>
        <v>0.05872876114434926</v>
      </c>
      <c r="BY28" s="2">
        <f t="shared" si="2"/>
        <v>0.1513896426743851</v>
      </c>
      <c r="BZ28" s="2">
        <f t="shared" si="3"/>
        <v>0.01051001696224403</v>
      </c>
      <c r="CA28" s="2">
        <f t="shared" si="4"/>
        <v>0.030216585085202485</v>
      </c>
      <c r="CB28" s="2">
        <f t="shared" si="5"/>
        <v>0.03035928061798694</v>
      </c>
      <c r="CC28" s="2">
        <f t="shared" si="6"/>
        <v>-0.1123852951919264</v>
      </c>
      <c r="CD28" s="2">
        <f t="shared" si="7"/>
        <v>-0.7099333088334441</v>
      </c>
      <c r="CE28" s="2">
        <f t="shared" si="8"/>
        <v>-0.1500122675563205</v>
      </c>
      <c r="CF28" s="2">
        <f t="shared" si="9"/>
        <v>0.05560328080172941</v>
      </c>
      <c r="CG28" s="2">
        <f t="shared" si="10"/>
        <v>0.003818689064778502</v>
      </c>
      <c r="CH28" s="2">
        <f t="shared" si="11"/>
        <v>0.04817971634606114</v>
      </c>
      <c r="CI28" s="2">
        <f t="shared" si="12"/>
        <v>-0.0013677871286318505</v>
      </c>
      <c r="CJ28" s="2">
        <f t="shared" si="13"/>
        <v>0.06536832926957921</v>
      </c>
      <c r="CK28" s="2">
        <f t="shared" si="14"/>
        <v>0.09213055438247655</v>
      </c>
      <c r="CL28" s="2">
        <f t="shared" si="15"/>
        <v>0.05657557145757376</v>
      </c>
      <c r="CM28" s="2">
        <f t="shared" si="16"/>
        <v>0.01126219412424654</v>
      </c>
      <c r="CN28" s="2">
        <f t="shared" si="17"/>
        <v>0.16864635667565633</v>
      </c>
      <c r="CP28" s="2">
        <f t="shared" si="18"/>
        <v>0.06848644153059145</v>
      </c>
      <c r="CQ28" s="2">
        <f t="shared" si="40"/>
        <v>0.3379679420680007</v>
      </c>
      <c r="CR28" s="2">
        <v>0</v>
      </c>
      <c r="CS28" s="2">
        <f t="shared" si="41"/>
        <v>0.060243388048454014</v>
      </c>
      <c r="CT28" s="2">
        <f t="shared" si="42"/>
        <v>0.15685323387616787</v>
      </c>
      <c r="CU28" s="2">
        <f t="shared" si="43"/>
        <v>0.010567526647128641</v>
      </c>
      <c r="CV28" s="2">
        <f t="shared" si="44"/>
        <v>0.03188187782008896</v>
      </c>
      <c r="CW28" s="2">
        <f t="shared" si="45"/>
        <v>0.03178014981623829</v>
      </c>
      <c r="CX28" s="2">
        <f t="shared" si="46"/>
        <v>-0.12201197830536797</v>
      </c>
      <c r="CY28" s="2">
        <f t="shared" si="29"/>
        <v>-0.7737990033736886</v>
      </c>
      <c r="CZ28" s="2">
        <f t="shared" si="30"/>
        <v>-0.16289707163711512</v>
      </c>
      <c r="DA28" s="2">
        <f t="shared" si="31"/>
        <v>0.05797403522399722</v>
      </c>
      <c r="DB28" s="2">
        <f t="shared" si="32"/>
        <v>-0.001663090451742297</v>
      </c>
      <c r="DC28" s="2">
        <f t="shared" si="33"/>
        <v>0.0505404374920102</v>
      </c>
      <c r="DD28" s="2">
        <f t="shared" si="34"/>
        <v>-0.00230795082609447</v>
      </c>
      <c r="DE28" s="2">
        <f t="shared" si="35"/>
        <v>0.0679663615641534</v>
      </c>
      <c r="DF28" s="2">
        <f t="shared" si="36"/>
        <v>0.09648768853265279</v>
      </c>
      <c r="DG28" s="2">
        <f t="shared" si="37"/>
        <v>0.059463907067062186</v>
      </c>
      <c r="DH28" s="2">
        <f t="shared" si="38"/>
        <v>0.010752512921516081</v>
      </c>
      <c r="DI28" s="2">
        <f t="shared" si="39"/>
        <v>0.17670129751181524</v>
      </c>
      <c r="DK28">
        <f t="shared" si="27"/>
        <v>0.26819333290171826</v>
      </c>
      <c r="DL28">
        <f t="shared" si="23"/>
        <v>0.16830593010739248</v>
      </c>
      <c r="DM28">
        <f t="shared" si="24"/>
        <v>0.15498770552586877</v>
      </c>
      <c r="DO28" s="2">
        <f t="shared" si="28"/>
        <v>100.32664991217368</v>
      </c>
      <c r="DP28" s="2">
        <f t="shared" si="20"/>
        <v>1.167643605452776</v>
      </c>
      <c r="DR28">
        <f t="shared" si="25"/>
        <v>120.20327405447792</v>
      </c>
      <c r="DS28">
        <f t="shared" si="26"/>
        <v>107.43640403430604</v>
      </c>
    </row>
    <row r="29" ht="15">
      <c r="I29" s="10"/>
    </row>
    <row r="31" spans="6:8" ht="15">
      <c r="F31" s="2"/>
      <c r="G31" s="2"/>
      <c r="H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2:9" ht="15">
      <c r="B45" s="2"/>
      <c r="C45" s="2"/>
      <c r="D45" s="2"/>
      <c r="E45" s="2"/>
      <c r="F45" s="2"/>
      <c r="G45" s="2"/>
      <c r="H45" s="2"/>
      <c r="I45" s="2"/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2:9" ht="15">
      <c r="B47" s="2"/>
      <c r="C47" s="2"/>
      <c r="D47" s="2"/>
      <c r="E47" s="2"/>
      <c r="F47" s="2"/>
      <c r="G47" s="2"/>
      <c r="H47" s="2"/>
      <c r="I47" s="2"/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2:9" ht="15">
      <c r="B49" s="2"/>
      <c r="C49" s="2"/>
      <c r="D49" s="2"/>
      <c r="E49" s="2"/>
      <c r="F49" s="2"/>
      <c r="G49" s="2"/>
      <c r="H49" s="2"/>
      <c r="I49" s="2"/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2:9" ht="15">
      <c r="B51" s="2"/>
      <c r="C51" s="2"/>
      <c r="D51" s="2"/>
      <c r="E51" s="2"/>
      <c r="F51" s="2"/>
      <c r="G51" s="2"/>
      <c r="H51" s="2"/>
      <c r="I51" s="2"/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2:9" ht="15">
      <c r="B53" s="2"/>
      <c r="C53" s="2"/>
      <c r="D53" s="2"/>
      <c r="E53" s="2"/>
      <c r="F53" s="2"/>
      <c r="G53" s="2"/>
      <c r="H53" s="2"/>
      <c r="I53" s="2"/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2:9" ht="15">
      <c r="B55" s="2"/>
      <c r="C55" s="2"/>
      <c r="D55" s="2"/>
      <c r="E55" s="2"/>
      <c r="F55" s="2"/>
      <c r="G55" s="2"/>
      <c r="H55" s="2"/>
      <c r="I55" s="2"/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2:9" ht="15">
      <c r="B57" s="2"/>
      <c r="C57" s="2"/>
      <c r="D57" s="2"/>
      <c r="E57" s="2"/>
      <c r="F57" s="2"/>
      <c r="G57" s="2"/>
      <c r="H57" s="2"/>
      <c r="I57" s="2"/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2:9" ht="15">
      <c r="B59" s="2"/>
      <c r="C59" s="2"/>
      <c r="D59" s="2"/>
      <c r="E59" s="2"/>
      <c r="F59" s="2"/>
      <c r="G59" s="2"/>
      <c r="H59" s="2"/>
      <c r="I59" s="2"/>
    </row>
    <row r="60" spans="2:9" ht="15">
      <c r="B60" s="2"/>
      <c r="C60" s="2"/>
      <c r="D60" s="2"/>
      <c r="E60" s="2"/>
      <c r="F60" s="2"/>
      <c r="G60" s="2"/>
      <c r="H60" s="2"/>
      <c r="I60" s="2"/>
    </row>
    <row r="61" spans="2:9" ht="15">
      <c r="B61" s="2"/>
      <c r="C61" s="2"/>
      <c r="D61" s="2"/>
      <c r="E61" s="2"/>
      <c r="F61" s="2"/>
      <c r="G61" s="2"/>
      <c r="H61" s="2"/>
      <c r="I61" s="2"/>
    </row>
    <row r="62" spans="2:9" ht="15">
      <c r="B62" s="2"/>
      <c r="C62" s="2"/>
      <c r="D62" s="2"/>
      <c r="E62" s="2"/>
      <c r="F62" s="2"/>
      <c r="G62" s="2"/>
      <c r="H62" s="2"/>
      <c r="I62" s="2"/>
    </row>
    <row r="63" spans="2:9" ht="15">
      <c r="B63" s="2"/>
      <c r="C63" s="2"/>
      <c r="D63" s="2"/>
      <c r="E63" s="2"/>
      <c r="F63" s="2"/>
      <c r="G63" s="2"/>
      <c r="H63" s="2"/>
      <c r="I63" s="2"/>
    </row>
    <row r="64" spans="2:9" ht="15">
      <c r="B64" s="2"/>
      <c r="C64" s="2"/>
      <c r="D64" s="2"/>
      <c r="E64" s="2"/>
      <c r="F64" s="2"/>
      <c r="G64" s="2"/>
      <c r="H64" s="2"/>
      <c r="I64" s="2"/>
    </row>
    <row r="65" spans="2:9" ht="15">
      <c r="B65" s="2"/>
      <c r="C65" s="2"/>
      <c r="D65" s="2"/>
      <c r="E65" s="2"/>
      <c r="F65" s="2"/>
      <c r="G65" s="2"/>
      <c r="H65" s="2"/>
      <c r="I65" s="2"/>
    </row>
    <row r="66" spans="2:9" ht="15">
      <c r="B66" s="2"/>
      <c r="C66" s="2"/>
      <c r="D66" s="2"/>
      <c r="E66" s="2"/>
      <c r="F66" s="2"/>
      <c r="G66" s="2"/>
      <c r="H66" s="2"/>
      <c r="I66" s="2"/>
    </row>
    <row r="67" spans="2:9" ht="15">
      <c r="B67" s="2"/>
      <c r="C67" s="2"/>
      <c r="D67" s="2"/>
      <c r="E67" s="2"/>
      <c r="F67" s="2"/>
      <c r="G67" s="2"/>
      <c r="H67" s="2"/>
      <c r="I67" s="2"/>
    </row>
    <row r="68" spans="2:9" ht="15">
      <c r="B68" s="2"/>
      <c r="C68" s="2"/>
      <c r="D68" s="2"/>
      <c r="E68" s="2"/>
      <c r="F68" s="2"/>
      <c r="G68" s="2"/>
      <c r="H68" s="2"/>
      <c r="I68" s="2"/>
    </row>
    <row r="69" spans="2:9" ht="15">
      <c r="B69" s="2"/>
      <c r="C69" s="2"/>
      <c r="D69" s="2"/>
      <c r="E69" s="2"/>
      <c r="F69" s="2"/>
      <c r="G69" s="2"/>
      <c r="H69" s="2"/>
      <c r="I69" s="2"/>
    </row>
    <row r="70" spans="2:9" ht="15">
      <c r="B70" s="2"/>
      <c r="C70" s="2"/>
      <c r="D70" s="2"/>
      <c r="E70" s="2"/>
      <c r="F70" s="2"/>
      <c r="G70" s="2"/>
      <c r="H70" s="2"/>
      <c r="I70" s="2"/>
    </row>
    <row r="71" spans="2:9" ht="15">
      <c r="B71" s="2"/>
      <c r="C71" s="2"/>
      <c r="D71" s="2"/>
      <c r="E71" s="2"/>
      <c r="F71" s="2"/>
      <c r="G71" s="2"/>
      <c r="H71" s="2"/>
      <c r="I71" s="2"/>
    </row>
    <row r="72" spans="2:9" ht="15">
      <c r="B72" s="2"/>
      <c r="C72" s="2"/>
      <c r="D72" s="2"/>
      <c r="E72" s="2"/>
      <c r="F72" s="2"/>
      <c r="G72" s="2"/>
      <c r="H72" s="2"/>
      <c r="I72" s="2"/>
    </row>
    <row r="73" spans="2:9" ht="15">
      <c r="B73" s="2"/>
      <c r="C73" s="2"/>
      <c r="D73" s="2"/>
      <c r="E73" s="2"/>
      <c r="F73" s="2"/>
      <c r="G73" s="2"/>
      <c r="H73" s="2"/>
      <c r="I73" s="2"/>
    </row>
    <row r="74" spans="2:9" ht="15">
      <c r="B74" s="2"/>
      <c r="C74" s="2"/>
      <c r="D74" s="2"/>
      <c r="E74" s="2"/>
      <c r="F74" s="2"/>
      <c r="G74" s="2"/>
      <c r="H74" s="2"/>
      <c r="I74" s="2"/>
    </row>
    <row r="75" spans="2:9" ht="15">
      <c r="B75" s="2"/>
      <c r="C75" s="2"/>
      <c r="D75" s="2"/>
      <c r="E75" s="2"/>
      <c r="F75" s="2"/>
      <c r="G75" s="2"/>
      <c r="H75" s="2"/>
      <c r="I75" s="2"/>
    </row>
    <row r="76" spans="2:9" ht="15">
      <c r="B76" s="2"/>
      <c r="C76" s="2"/>
      <c r="D76" s="2"/>
      <c r="E76" s="2"/>
      <c r="F76" s="2"/>
      <c r="G76" s="2"/>
      <c r="H76" s="2"/>
      <c r="I76" s="2"/>
    </row>
    <row r="77" spans="2:9" ht="15">
      <c r="B77" s="2"/>
      <c r="C77" s="2"/>
      <c r="D77" s="2"/>
      <c r="E77" s="2"/>
      <c r="F77" s="2"/>
      <c r="G77" s="2"/>
      <c r="H77" s="2"/>
      <c r="I77" s="2"/>
    </row>
    <row r="78" spans="2:9" ht="15">
      <c r="B78" s="2"/>
      <c r="C78" s="2"/>
      <c r="D78" s="2"/>
      <c r="E78" s="2"/>
      <c r="F78" s="2"/>
      <c r="G78" s="2"/>
      <c r="H78" s="2"/>
      <c r="I78" s="2"/>
    </row>
    <row r="79" spans="2:9" ht="15">
      <c r="B79" s="2"/>
      <c r="C79" s="2"/>
      <c r="D79" s="2"/>
      <c r="E79" s="2"/>
      <c r="F79" s="2"/>
      <c r="G79" s="2"/>
      <c r="H79" s="2"/>
      <c r="I79" s="2"/>
    </row>
    <row r="80" spans="2:9" ht="15">
      <c r="B80" s="2"/>
      <c r="C80" s="2"/>
      <c r="D80" s="2"/>
      <c r="E80" s="2"/>
      <c r="F80" s="2"/>
      <c r="G80" s="2"/>
      <c r="H80" s="2"/>
      <c r="I80" s="2"/>
    </row>
  </sheetData>
  <sheetProtection/>
  <mergeCells count="5">
    <mergeCell ref="CP1:DI1"/>
    <mergeCell ref="J1:AC1"/>
    <mergeCell ref="AE1:AX1"/>
    <mergeCell ref="AZ1:BS1"/>
    <mergeCell ref="BU1:CN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" sqref="D4"/>
    </sheetView>
  </sheetViews>
  <sheetFormatPr defaultColWidth="9.140625" defaultRowHeight="15"/>
  <cols>
    <col min="1" max="1" width="9.140625" style="14" customWidth="1"/>
  </cols>
  <sheetData>
    <row r="1" spans="1:80" s="14" customFormat="1" ht="15">
      <c r="A1" s="14" t="s">
        <v>102</v>
      </c>
      <c r="B1" s="15" t="s">
        <v>50</v>
      </c>
      <c r="C1" s="15" t="s">
        <v>51</v>
      </c>
      <c r="D1" s="15" t="s">
        <v>60</v>
      </c>
      <c r="E1" s="15" t="s">
        <v>61</v>
      </c>
      <c r="F1" s="15" t="s">
        <v>62</v>
      </c>
      <c r="G1" s="15" t="s">
        <v>63</v>
      </c>
      <c r="H1" s="15" t="s">
        <v>64</v>
      </c>
      <c r="I1" s="15" t="s">
        <v>65</v>
      </c>
      <c r="J1" s="15" t="s">
        <v>66</v>
      </c>
      <c r="K1" s="15" t="s">
        <v>67</v>
      </c>
      <c r="L1" s="15" t="s">
        <v>68</v>
      </c>
      <c r="M1" s="15" t="s">
        <v>69</v>
      </c>
      <c r="N1" s="15"/>
      <c r="O1" s="22" t="s">
        <v>74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15"/>
      <c r="AK1" s="15" t="s">
        <v>75</v>
      </c>
      <c r="AL1" s="15"/>
      <c r="AM1" s="22" t="s">
        <v>76</v>
      </c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15"/>
      <c r="BI1" s="22" t="s">
        <v>77</v>
      </c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0" s="14" customFormat="1" ht="15">
      <c r="A2" s="14" t="s">
        <v>3</v>
      </c>
      <c r="B2" s="14" t="s">
        <v>9</v>
      </c>
      <c r="C2" s="14" t="s">
        <v>9</v>
      </c>
      <c r="D2" s="14" t="s">
        <v>9</v>
      </c>
      <c r="E2" s="14" t="s">
        <v>9</v>
      </c>
      <c r="F2" s="14" t="s">
        <v>9</v>
      </c>
      <c r="G2" s="14" t="s">
        <v>9</v>
      </c>
      <c r="H2" s="14" t="s">
        <v>9</v>
      </c>
      <c r="I2" s="14" t="s">
        <v>9</v>
      </c>
      <c r="J2" s="14" t="s">
        <v>9</v>
      </c>
      <c r="K2" s="14" t="s">
        <v>9</v>
      </c>
      <c r="L2" s="14" t="s">
        <v>9</v>
      </c>
      <c r="M2" s="14" t="s">
        <v>9</v>
      </c>
      <c r="O2" s="14" t="s">
        <v>9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0</v>
      </c>
      <c r="U2" s="14" t="s">
        <v>17</v>
      </c>
      <c r="V2" s="14" t="s">
        <v>1</v>
      </c>
      <c r="W2" s="14" t="s">
        <v>18</v>
      </c>
      <c r="X2" s="14" t="s">
        <v>2</v>
      </c>
      <c r="Y2" s="14" t="s">
        <v>19</v>
      </c>
      <c r="Z2" s="14" t="s">
        <v>20</v>
      </c>
      <c r="AA2" s="14" t="s">
        <v>21</v>
      </c>
      <c r="AB2" s="14" t="s">
        <v>22</v>
      </c>
      <c r="AC2" s="14" t="s">
        <v>23</v>
      </c>
      <c r="AD2" s="14" t="s">
        <v>24</v>
      </c>
      <c r="AE2" s="14" t="s">
        <v>25</v>
      </c>
      <c r="AF2" s="14" t="s">
        <v>26</v>
      </c>
      <c r="AG2" s="14" t="s">
        <v>27</v>
      </c>
      <c r="AH2" s="14" t="s">
        <v>28</v>
      </c>
      <c r="AI2" s="14" t="s">
        <v>29</v>
      </c>
      <c r="AK2" s="14" t="s">
        <v>73</v>
      </c>
      <c r="AM2" s="14" t="s">
        <v>9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0</v>
      </c>
      <c r="AS2" s="14" t="s">
        <v>17</v>
      </c>
      <c r="AT2" s="14" t="s">
        <v>1</v>
      </c>
      <c r="AU2" s="14" t="s">
        <v>18</v>
      </c>
      <c r="AV2" s="14" t="s">
        <v>2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I2" s="14" t="s">
        <v>13</v>
      </c>
      <c r="BJ2" s="14" t="s">
        <v>14</v>
      </c>
      <c r="BK2" s="14" t="s">
        <v>15</v>
      </c>
      <c r="BL2" s="14" t="s">
        <v>16</v>
      </c>
      <c r="BM2" s="14" t="s">
        <v>0</v>
      </c>
      <c r="BN2" s="14" t="s">
        <v>17</v>
      </c>
      <c r="BO2" s="14" t="s">
        <v>1</v>
      </c>
      <c r="BP2" s="14" t="s">
        <v>18</v>
      </c>
      <c r="BQ2" s="14" t="s">
        <v>2</v>
      </c>
      <c r="BR2" s="14" t="s">
        <v>19</v>
      </c>
      <c r="BS2" s="14" t="s">
        <v>20</v>
      </c>
      <c r="BT2" s="14" t="s">
        <v>21</v>
      </c>
      <c r="BU2" s="14" t="s">
        <v>22</v>
      </c>
      <c r="BV2" s="14" t="s">
        <v>23</v>
      </c>
      <c r="BW2" s="14" t="s">
        <v>24</v>
      </c>
      <c r="BX2" s="14" t="s">
        <v>25</v>
      </c>
      <c r="BY2" s="14" t="s">
        <v>26</v>
      </c>
      <c r="BZ2" s="14" t="s">
        <v>27</v>
      </c>
      <c r="CA2" s="14" t="s">
        <v>28</v>
      </c>
      <c r="CB2" s="14" t="s">
        <v>29</v>
      </c>
    </row>
    <row r="3" spans="1:80" s="14" customFormat="1" ht="15">
      <c r="A3" s="14" t="s">
        <v>4</v>
      </c>
      <c r="B3" s="14" t="s">
        <v>35</v>
      </c>
      <c r="C3" s="14" t="s">
        <v>31</v>
      </c>
      <c r="D3" s="14" t="s">
        <v>30</v>
      </c>
      <c r="E3" s="14" t="s">
        <v>36</v>
      </c>
      <c r="F3" s="14" t="s">
        <v>38</v>
      </c>
      <c r="G3" s="14" t="s">
        <v>37</v>
      </c>
      <c r="H3" s="14" t="s">
        <v>39</v>
      </c>
      <c r="I3" s="14" t="s">
        <v>44</v>
      </c>
      <c r="J3" s="16" t="s">
        <v>46</v>
      </c>
      <c r="K3" s="16" t="s">
        <v>48</v>
      </c>
      <c r="L3" s="16" t="s">
        <v>71</v>
      </c>
      <c r="M3" s="16" t="s">
        <v>72</v>
      </c>
      <c r="O3" s="14" t="s">
        <v>99</v>
      </c>
      <c r="P3" s="14" t="s">
        <v>99</v>
      </c>
      <c r="Q3" s="14" t="s">
        <v>99</v>
      </c>
      <c r="R3" s="14" t="s">
        <v>99</v>
      </c>
      <c r="S3" s="14" t="s">
        <v>99</v>
      </c>
      <c r="T3" s="14" t="s">
        <v>99</v>
      </c>
      <c r="U3" s="14" t="s">
        <v>99</v>
      </c>
      <c r="V3" s="14" t="s">
        <v>99</v>
      </c>
      <c r="W3" s="14" t="s">
        <v>99</v>
      </c>
      <c r="X3" s="14" t="s">
        <v>99</v>
      </c>
      <c r="Y3" s="14" t="s">
        <v>99</v>
      </c>
      <c r="Z3" s="14" t="s">
        <v>99</v>
      </c>
      <c r="AA3" s="14" t="s">
        <v>99</v>
      </c>
      <c r="AB3" s="14" t="s">
        <v>99</v>
      </c>
      <c r="AC3" s="14" t="s">
        <v>99</v>
      </c>
      <c r="AD3" s="14" t="s">
        <v>99</v>
      </c>
      <c r="AE3" s="14" t="s">
        <v>99</v>
      </c>
      <c r="AF3" s="14" t="s">
        <v>99</v>
      </c>
      <c r="AG3" s="14" t="s">
        <v>99</v>
      </c>
      <c r="AH3" s="14" t="s">
        <v>99</v>
      </c>
      <c r="AI3" s="14" t="s">
        <v>99</v>
      </c>
      <c r="AK3" s="14" t="s">
        <v>10</v>
      </c>
      <c r="AM3" s="14" t="s">
        <v>100</v>
      </c>
      <c r="AN3" s="14" t="s">
        <v>100</v>
      </c>
      <c r="AO3" s="14" t="s">
        <v>100</v>
      </c>
      <c r="AP3" s="14" t="s">
        <v>100</v>
      </c>
      <c r="AQ3" s="14" t="s">
        <v>100</v>
      </c>
      <c r="AR3" s="14" t="s">
        <v>100</v>
      </c>
      <c r="AS3" s="14" t="s">
        <v>100</v>
      </c>
      <c r="AT3" s="14" t="s">
        <v>100</v>
      </c>
      <c r="AU3" s="14" t="s">
        <v>100</v>
      </c>
      <c r="AV3" s="14" t="s">
        <v>100</v>
      </c>
      <c r="AW3" s="14" t="s">
        <v>100</v>
      </c>
      <c r="AX3" s="14" t="s">
        <v>100</v>
      </c>
      <c r="AY3" s="14" t="s">
        <v>100</v>
      </c>
      <c r="AZ3" s="14" t="s">
        <v>100</v>
      </c>
      <c r="BA3" s="14" t="s">
        <v>100</v>
      </c>
      <c r="BB3" s="14" t="s">
        <v>100</v>
      </c>
      <c r="BC3" s="14" t="s">
        <v>100</v>
      </c>
      <c r="BD3" s="14" t="s">
        <v>100</v>
      </c>
      <c r="BE3" s="14" t="s">
        <v>100</v>
      </c>
      <c r="BF3" s="14" t="s">
        <v>100</v>
      </c>
      <c r="BG3" s="14" t="s">
        <v>100</v>
      </c>
      <c r="BI3" s="14" t="s">
        <v>78</v>
      </c>
      <c r="BJ3" s="14" t="s">
        <v>78</v>
      </c>
      <c r="BK3" s="14" t="s">
        <v>78</v>
      </c>
      <c r="BL3" s="14" t="s">
        <v>78</v>
      </c>
      <c r="BM3" s="14" t="s">
        <v>78</v>
      </c>
      <c r="BN3" s="14" t="s">
        <v>78</v>
      </c>
      <c r="BO3" s="14" t="s">
        <v>78</v>
      </c>
      <c r="BP3" s="14" t="s">
        <v>78</v>
      </c>
      <c r="BQ3" s="14" t="s">
        <v>78</v>
      </c>
      <c r="BR3" s="14" t="s">
        <v>78</v>
      </c>
      <c r="BS3" s="14" t="s">
        <v>78</v>
      </c>
      <c r="BT3" s="14" t="s">
        <v>78</v>
      </c>
      <c r="BU3" s="14" t="s">
        <v>78</v>
      </c>
      <c r="BV3" s="14" t="s">
        <v>78</v>
      </c>
      <c r="BW3" s="14" t="s">
        <v>78</v>
      </c>
      <c r="BX3" s="14" t="s">
        <v>78</v>
      </c>
      <c r="BY3" s="14" t="s">
        <v>78</v>
      </c>
      <c r="BZ3" s="14" t="s">
        <v>78</v>
      </c>
      <c r="CA3" s="14" t="s">
        <v>78</v>
      </c>
      <c r="CB3" s="14" t="s">
        <v>78</v>
      </c>
    </row>
    <row r="4" spans="1:80" s="14" customFormat="1" ht="15">
      <c r="A4" s="14" t="s">
        <v>7</v>
      </c>
      <c r="B4" s="14" t="s">
        <v>32</v>
      </c>
      <c r="C4" s="14" t="s">
        <v>32</v>
      </c>
      <c r="D4" s="14" t="s">
        <v>32</v>
      </c>
      <c r="E4" s="14" t="s">
        <v>32</v>
      </c>
      <c r="F4" s="14" t="s">
        <v>32</v>
      </c>
      <c r="G4" s="14" t="s">
        <v>32</v>
      </c>
      <c r="H4" s="14" t="s">
        <v>32</v>
      </c>
      <c r="I4" s="14" t="s">
        <v>32</v>
      </c>
      <c r="J4" s="21" t="s">
        <v>114</v>
      </c>
      <c r="K4" s="14" t="s">
        <v>32</v>
      </c>
      <c r="L4" s="14" t="s">
        <v>32</v>
      </c>
      <c r="M4" s="14" t="s">
        <v>32</v>
      </c>
      <c r="O4" s="16" t="s">
        <v>101</v>
      </c>
      <c r="P4" s="16" t="s">
        <v>101</v>
      </c>
      <c r="Q4" s="16" t="s">
        <v>101</v>
      </c>
      <c r="R4" s="16" t="s">
        <v>101</v>
      </c>
      <c r="S4" s="16" t="s">
        <v>101</v>
      </c>
      <c r="T4" s="16" t="s">
        <v>101</v>
      </c>
      <c r="U4" s="16" t="s">
        <v>101</v>
      </c>
      <c r="V4" s="16" t="s">
        <v>101</v>
      </c>
      <c r="W4" s="16" t="s">
        <v>101</v>
      </c>
      <c r="X4" s="16" t="s">
        <v>101</v>
      </c>
      <c r="Y4" s="16" t="s">
        <v>101</v>
      </c>
      <c r="Z4" s="16" t="s">
        <v>101</v>
      </c>
      <c r="AA4" s="16" t="s">
        <v>101</v>
      </c>
      <c r="AB4" s="16" t="s">
        <v>101</v>
      </c>
      <c r="AC4" s="16" t="s">
        <v>101</v>
      </c>
      <c r="AD4" s="16" t="s">
        <v>101</v>
      </c>
      <c r="AE4" s="16" t="s">
        <v>101</v>
      </c>
      <c r="AF4" s="16" t="s">
        <v>101</v>
      </c>
      <c r="AG4" s="16" t="s">
        <v>101</v>
      </c>
      <c r="AH4" s="16" t="s">
        <v>101</v>
      </c>
      <c r="AI4" s="16" t="s">
        <v>101</v>
      </c>
      <c r="AK4" s="16" t="s">
        <v>101</v>
      </c>
      <c r="AM4" s="16" t="s">
        <v>101</v>
      </c>
      <c r="AN4" s="16" t="s">
        <v>101</v>
      </c>
      <c r="AO4" s="16" t="s">
        <v>101</v>
      </c>
      <c r="AP4" s="16" t="s">
        <v>101</v>
      </c>
      <c r="AQ4" s="16" t="s">
        <v>101</v>
      </c>
      <c r="AR4" s="16" t="s">
        <v>101</v>
      </c>
      <c r="AS4" s="16" t="s">
        <v>101</v>
      </c>
      <c r="AT4" s="16" t="s">
        <v>101</v>
      </c>
      <c r="AU4" s="16" t="s">
        <v>101</v>
      </c>
      <c r="AV4" s="16" t="s">
        <v>101</v>
      </c>
      <c r="AW4" s="16" t="s">
        <v>101</v>
      </c>
      <c r="AX4" s="16" t="s">
        <v>101</v>
      </c>
      <c r="AY4" s="16" t="s">
        <v>101</v>
      </c>
      <c r="AZ4" s="16" t="s">
        <v>101</v>
      </c>
      <c r="BA4" s="16" t="s">
        <v>101</v>
      </c>
      <c r="BB4" s="16" t="s">
        <v>101</v>
      </c>
      <c r="BC4" s="16" t="s">
        <v>101</v>
      </c>
      <c r="BD4" s="16" t="s">
        <v>101</v>
      </c>
      <c r="BE4" s="16" t="s">
        <v>101</v>
      </c>
      <c r="BF4" s="16" t="s">
        <v>101</v>
      </c>
      <c r="BG4" s="16" t="s">
        <v>101</v>
      </c>
      <c r="BI4" s="16" t="s">
        <v>98</v>
      </c>
      <c r="BJ4" s="16" t="s">
        <v>98</v>
      </c>
      <c r="BK4" s="16" t="s">
        <v>98</v>
      </c>
      <c r="BL4" s="16" t="s">
        <v>98</v>
      </c>
      <c r="BM4" s="16" t="s">
        <v>98</v>
      </c>
      <c r="BN4" s="16" t="s">
        <v>98</v>
      </c>
      <c r="BO4" s="16" t="s">
        <v>98</v>
      </c>
      <c r="BP4" s="16" t="s">
        <v>98</v>
      </c>
      <c r="BQ4" s="16" t="s">
        <v>98</v>
      </c>
      <c r="BR4" s="16" t="s">
        <v>98</v>
      </c>
      <c r="BS4" s="16" t="s">
        <v>98</v>
      </c>
      <c r="BT4" s="16" t="s">
        <v>98</v>
      </c>
      <c r="BU4" s="16" t="s">
        <v>98</v>
      </c>
      <c r="BV4" s="16" t="s">
        <v>98</v>
      </c>
      <c r="BW4" s="16" t="s">
        <v>98</v>
      </c>
      <c r="BX4" s="16" t="s">
        <v>98</v>
      </c>
      <c r="BY4" s="16" t="s">
        <v>98</v>
      </c>
      <c r="BZ4" s="16" t="s">
        <v>98</v>
      </c>
      <c r="CA4" s="16" t="s">
        <v>98</v>
      </c>
      <c r="CB4" s="16" t="s">
        <v>98</v>
      </c>
    </row>
    <row r="5" spans="1:80" s="14" customFormat="1" ht="15">
      <c r="A5" s="14" t="s">
        <v>5</v>
      </c>
      <c r="B5" s="14" t="s">
        <v>33</v>
      </c>
      <c r="C5" s="14" t="s">
        <v>33</v>
      </c>
      <c r="D5" s="14" t="s">
        <v>33</v>
      </c>
      <c r="E5" s="14" t="s">
        <v>33</v>
      </c>
      <c r="F5" s="14" t="s">
        <v>33</v>
      </c>
      <c r="G5" s="14" t="s">
        <v>33</v>
      </c>
      <c r="H5" s="14" t="s">
        <v>33</v>
      </c>
      <c r="I5" s="14" t="s">
        <v>33</v>
      </c>
      <c r="J5" s="20" t="s">
        <v>70</v>
      </c>
      <c r="K5" s="14" t="s">
        <v>33</v>
      </c>
      <c r="L5" s="14" t="s">
        <v>33</v>
      </c>
      <c r="M5" s="14" t="s">
        <v>33</v>
      </c>
      <c r="O5" s="14" t="s">
        <v>11</v>
      </c>
      <c r="P5" s="14" t="s">
        <v>11</v>
      </c>
      <c r="Q5" s="14" t="s">
        <v>11</v>
      </c>
      <c r="R5" s="14" t="s">
        <v>11</v>
      </c>
      <c r="S5" s="14" t="s">
        <v>11</v>
      </c>
      <c r="T5" s="14" t="s">
        <v>11</v>
      </c>
      <c r="U5" s="14" t="s">
        <v>11</v>
      </c>
      <c r="V5" s="14" t="s">
        <v>11</v>
      </c>
      <c r="W5" s="14" t="s">
        <v>11</v>
      </c>
      <c r="X5" s="14" t="s">
        <v>11</v>
      </c>
      <c r="Y5" s="14" t="s">
        <v>11</v>
      </c>
      <c r="Z5" s="14" t="s">
        <v>11</v>
      </c>
      <c r="AA5" s="14" t="s">
        <v>11</v>
      </c>
      <c r="AB5" s="14" t="s">
        <v>11</v>
      </c>
      <c r="AC5" s="14" t="s">
        <v>11</v>
      </c>
      <c r="AD5" s="14" t="s">
        <v>11</v>
      </c>
      <c r="AE5" s="14" t="s">
        <v>11</v>
      </c>
      <c r="AF5" s="14" t="s">
        <v>11</v>
      </c>
      <c r="AG5" s="14" t="s">
        <v>11</v>
      </c>
      <c r="AH5" s="14" t="s">
        <v>11</v>
      </c>
      <c r="AI5" s="14" t="s">
        <v>11</v>
      </c>
      <c r="AK5" s="14" t="s">
        <v>11</v>
      </c>
      <c r="AM5" s="14" t="s">
        <v>12</v>
      </c>
      <c r="AN5" s="14" t="s">
        <v>12</v>
      </c>
      <c r="AO5" s="14" t="s">
        <v>12</v>
      </c>
      <c r="AP5" s="14" t="s">
        <v>12</v>
      </c>
      <c r="AQ5" s="14" t="s">
        <v>12</v>
      </c>
      <c r="AR5" s="14" t="s">
        <v>12</v>
      </c>
      <c r="AS5" s="14" t="s">
        <v>12</v>
      </c>
      <c r="AT5" s="14" t="s">
        <v>12</v>
      </c>
      <c r="AU5" s="14" t="s">
        <v>12</v>
      </c>
      <c r="AV5" s="14" t="s">
        <v>12</v>
      </c>
      <c r="AW5" s="14" t="s">
        <v>12</v>
      </c>
      <c r="AX5" s="14" t="s">
        <v>12</v>
      </c>
      <c r="AY5" s="14" t="s">
        <v>12</v>
      </c>
      <c r="AZ5" s="14" t="s">
        <v>12</v>
      </c>
      <c r="BA5" s="14" t="s">
        <v>12</v>
      </c>
      <c r="BB5" s="14" t="s">
        <v>12</v>
      </c>
      <c r="BC5" s="14" t="s">
        <v>12</v>
      </c>
      <c r="BD5" s="14" t="s">
        <v>12</v>
      </c>
      <c r="BE5" s="14" t="s">
        <v>12</v>
      </c>
      <c r="BF5" s="14" t="s">
        <v>12</v>
      </c>
      <c r="BG5" s="14" t="s">
        <v>12</v>
      </c>
      <c r="BI5" s="14" t="s">
        <v>33</v>
      </c>
      <c r="BJ5" s="14" t="s">
        <v>33</v>
      </c>
      <c r="BK5" s="14" t="s">
        <v>33</v>
      </c>
      <c r="BL5" s="14" t="s">
        <v>33</v>
      </c>
      <c r="BM5" s="14" t="s">
        <v>33</v>
      </c>
      <c r="BN5" s="14" t="s">
        <v>33</v>
      </c>
      <c r="BO5" s="14" t="s">
        <v>33</v>
      </c>
      <c r="BP5" s="14" t="s">
        <v>33</v>
      </c>
      <c r="BQ5" s="14" t="s">
        <v>33</v>
      </c>
      <c r="BR5" s="14" t="s">
        <v>33</v>
      </c>
      <c r="BS5" s="14" t="s">
        <v>33</v>
      </c>
      <c r="BT5" s="14" t="s">
        <v>33</v>
      </c>
      <c r="BU5" s="14" t="s">
        <v>33</v>
      </c>
      <c r="BV5" s="14" t="s">
        <v>33</v>
      </c>
      <c r="BW5" s="14" t="s">
        <v>33</v>
      </c>
      <c r="BX5" s="14" t="s">
        <v>33</v>
      </c>
      <c r="BY5" s="14" t="s">
        <v>33</v>
      </c>
      <c r="BZ5" s="14" t="s">
        <v>33</v>
      </c>
      <c r="CA5" s="14" t="s">
        <v>33</v>
      </c>
      <c r="CB5" s="14" t="s">
        <v>33</v>
      </c>
    </row>
    <row r="6" spans="1:80" s="14" customFormat="1" ht="15">
      <c r="A6" s="14" t="s">
        <v>6</v>
      </c>
      <c r="B6" s="14" t="s">
        <v>34</v>
      </c>
      <c r="C6" s="14" t="s">
        <v>34</v>
      </c>
      <c r="D6" s="14" t="s">
        <v>34</v>
      </c>
      <c r="E6" s="14" t="s">
        <v>34</v>
      </c>
      <c r="F6" s="14" t="s">
        <v>34</v>
      </c>
      <c r="G6" s="14" t="s">
        <v>34</v>
      </c>
      <c r="H6" s="14" t="s">
        <v>34</v>
      </c>
      <c r="I6" s="14" t="s">
        <v>34</v>
      </c>
      <c r="J6" s="16" t="s">
        <v>5</v>
      </c>
      <c r="K6" s="14" t="s">
        <v>34</v>
      </c>
      <c r="L6" s="14" t="s">
        <v>34</v>
      </c>
      <c r="M6" s="14" t="s">
        <v>34</v>
      </c>
      <c r="O6" s="11" t="s">
        <v>5</v>
      </c>
      <c r="P6" s="11" t="s">
        <v>5</v>
      </c>
      <c r="Q6" s="11" t="s">
        <v>5</v>
      </c>
      <c r="R6" s="11" t="s">
        <v>5</v>
      </c>
      <c r="S6" s="11" t="s">
        <v>5</v>
      </c>
      <c r="T6" s="11" t="s">
        <v>5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B6" s="11" t="s">
        <v>5</v>
      </c>
      <c r="AC6" s="11" t="s">
        <v>5</v>
      </c>
      <c r="AD6" s="11" t="s">
        <v>5</v>
      </c>
      <c r="AE6" s="11" t="s">
        <v>5</v>
      </c>
      <c r="AF6" s="11" t="s">
        <v>5</v>
      </c>
      <c r="AG6" s="11" t="s">
        <v>5</v>
      </c>
      <c r="AH6" s="11" t="s">
        <v>5</v>
      </c>
      <c r="AI6" s="11" t="s">
        <v>5</v>
      </c>
      <c r="AJ6" s="11"/>
      <c r="AK6" s="11" t="s">
        <v>5</v>
      </c>
      <c r="BI6" s="14" t="s">
        <v>5</v>
      </c>
      <c r="BJ6" s="14" t="s">
        <v>5</v>
      </c>
      <c r="BK6" s="14" t="s">
        <v>5</v>
      </c>
      <c r="BL6" s="14" t="s">
        <v>5</v>
      </c>
      <c r="BM6" s="14" t="s">
        <v>5</v>
      </c>
      <c r="BN6" s="14" t="s">
        <v>5</v>
      </c>
      <c r="BO6" s="14" t="s">
        <v>5</v>
      </c>
      <c r="BP6" s="14" t="s">
        <v>5</v>
      </c>
      <c r="BQ6" s="14" t="s">
        <v>5</v>
      </c>
      <c r="BR6" s="14" t="s">
        <v>5</v>
      </c>
      <c r="BS6" s="14" t="s">
        <v>5</v>
      </c>
      <c r="BT6" s="14" t="s">
        <v>5</v>
      </c>
      <c r="BU6" s="14" t="s">
        <v>5</v>
      </c>
      <c r="BV6" s="14" t="s">
        <v>5</v>
      </c>
      <c r="BW6" s="14" t="s">
        <v>5</v>
      </c>
      <c r="BX6" s="14" t="s">
        <v>5</v>
      </c>
      <c r="BY6" s="14" t="s">
        <v>5</v>
      </c>
      <c r="BZ6" s="14" t="s">
        <v>5</v>
      </c>
      <c r="CA6" s="14" t="s">
        <v>5</v>
      </c>
      <c r="CB6" s="14" t="s">
        <v>5</v>
      </c>
    </row>
    <row r="7" spans="1:80" ht="15">
      <c r="A7" s="14">
        <v>1990</v>
      </c>
      <c r="J7" s="2"/>
      <c r="O7" s="17">
        <v>1</v>
      </c>
      <c r="P7" s="1">
        <v>2.95572678942699E-05</v>
      </c>
      <c r="Q7" s="1">
        <v>1.166775</v>
      </c>
      <c r="R7" s="1">
        <v>4.7832083333333335</v>
      </c>
      <c r="S7" s="1">
        <v>5.4452750000000005</v>
      </c>
      <c r="T7" s="1">
        <v>1.6157333333333332</v>
      </c>
      <c r="U7" s="1">
        <v>17.5035</v>
      </c>
      <c r="V7" s="1">
        <v>0.6045883333333333</v>
      </c>
      <c r="W7" s="1">
        <v>2.0161749999999996</v>
      </c>
      <c r="X7" s="1">
        <v>1198.1016666666665</v>
      </c>
      <c r="Y7" s="1">
        <v>144.7925</v>
      </c>
      <c r="Z7" s="1">
        <v>707.7641666666667</v>
      </c>
      <c r="AA7" s="1">
        <v>2.704875</v>
      </c>
      <c r="AB7" s="1">
        <v>2.8125991666666668</v>
      </c>
      <c r="AC7" s="1">
        <v>1.8209416666666667</v>
      </c>
      <c r="AD7" s="1">
        <v>8.038285</v>
      </c>
      <c r="AE7" s="1">
        <v>3.75</v>
      </c>
      <c r="AF7" s="1">
        <v>1.812533333333333</v>
      </c>
      <c r="AG7" s="1">
        <v>1.3891583333333335</v>
      </c>
      <c r="AH7" s="1">
        <v>25.585462419191</v>
      </c>
      <c r="AI7" s="1">
        <v>0.5631771666666666</v>
      </c>
      <c r="AJ7" s="10"/>
      <c r="AK7" s="10">
        <v>0</v>
      </c>
      <c r="AL7" s="10"/>
      <c r="AM7">
        <v>66.9042031149988</v>
      </c>
      <c r="AN7">
        <v>0.00112228410565646</v>
      </c>
      <c r="AO7">
        <v>73.23391087290979</v>
      </c>
      <c r="AP7">
        <v>46.7541763007056</v>
      </c>
      <c r="AQ7">
        <v>76.7631263066795</v>
      </c>
      <c r="AR7">
        <v>73.24939937080555</v>
      </c>
      <c r="AS7">
        <v>34.74813432835821</v>
      </c>
      <c r="AT7">
        <v>65.5321909079417</v>
      </c>
      <c r="AU7">
        <v>37.0571527360748</v>
      </c>
      <c r="AV7">
        <v>61.5756627541996</v>
      </c>
      <c r="AW7">
        <v>94.1078838174271</v>
      </c>
      <c r="AX7">
        <v>51.7084984056464</v>
      </c>
      <c r="AY7">
        <v>64.7372621349921</v>
      </c>
      <c r="AZ7">
        <v>14.6012863050722</v>
      </c>
      <c r="BA7">
        <v>69.5538448739039</v>
      </c>
      <c r="BB7">
        <v>3.93217985960208</v>
      </c>
      <c r="BC7">
        <v>90.3172328195409</v>
      </c>
      <c r="BD7">
        <v>81.6547078540724</v>
      </c>
      <c r="BE7">
        <v>79.0862083843731</v>
      </c>
      <c r="BF7">
        <v>57.4779274056898</v>
      </c>
      <c r="BG7">
        <v>71.4726227185599</v>
      </c>
      <c r="BH7" s="10"/>
      <c r="BI7">
        <v>8585690435</v>
      </c>
      <c r="BJ7">
        <v>93688860995</v>
      </c>
      <c r="BK7">
        <v>16260808294</v>
      </c>
      <c r="BL7">
        <v>13603667788</v>
      </c>
      <c r="BM7">
        <v>24179754306</v>
      </c>
      <c r="BN7">
        <v>3421436191</v>
      </c>
      <c r="BO7">
        <v>1794029090</v>
      </c>
      <c r="BP7">
        <v>3400964102</v>
      </c>
      <c r="BQ7">
        <v>13395954852</v>
      </c>
      <c r="BR7">
        <v>93876451263</v>
      </c>
      <c r="BS7">
        <v>19286771222</v>
      </c>
      <c r="BT7">
        <v>5496110281</v>
      </c>
      <c r="BU7">
        <v>30769703410</v>
      </c>
      <c r="BV7">
        <v>5256713543</v>
      </c>
      <c r="BW7">
        <v>6395568037</v>
      </c>
      <c r="BX7">
        <v>10733595594</v>
      </c>
      <c r="BY7">
        <v>10095275416</v>
      </c>
      <c r="BZ7">
        <v>5570412718</v>
      </c>
      <c r="CA7">
        <v>5588849444</v>
      </c>
      <c r="CB7">
        <v>20909617306</v>
      </c>
    </row>
    <row r="8" spans="1:80" ht="15">
      <c r="A8" s="14">
        <v>1991</v>
      </c>
      <c r="J8" s="2"/>
      <c r="O8" s="17">
        <v>1</v>
      </c>
      <c r="P8" s="1">
        <v>0.000175961443086024</v>
      </c>
      <c r="Q8" s="1">
        <v>1.1457166666666667</v>
      </c>
      <c r="R8" s="1">
        <v>5.323391666666667</v>
      </c>
      <c r="S8" s="1">
        <v>5.6421166666666664</v>
      </c>
      <c r="T8" s="1">
        <v>1.6595416666666667</v>
      </c>
      <c r="U8" s="1">
        <v>22.742433333333334</v>
      </c>
      <c r="V8" s="1">
        <v>0.6212975000000001</v>
      </c>
      <c r="W8" s="1">
        <v>2.2791083333333337</v>
      </c>
      <c r="X8" s="1">
        <v>1240.6133333333332</v>
      </c>
      <c r="Y8" s="1">
        <v>134.70666666666665</v>
      </c>
      <c r="Z8" s="1">
        <v>733.3533333333334</v>
      </c>
      <c r="AA8" s="1">
        <v>2.7500666666666667</v>
      </c>
      <c r="AB8" s="1">
        <v>3.0184300000000004</v>
      </c>
      <c r="AC8" s="1">
        <v>1.8696666666666666</v>
      </c>
      <c r="AD8" s="1">
        <v>9.909491666666666</v>
      </c>
      <c r="AE8" s="1">
        <v>3.75</v>
      </c>
      <c r="AF8" s="1">
        <v>1.7275500000000001</v>
      </c>
      <c r="AG8" s="1">
        <v>1.4339916666666668</v>
      </c>
      <c r="AH8" s="1">
        <v>25.5167954060799</v>
      </c>
      <c r="AI8" s="1">
        <v>0.5670153333333333</v>
      </c>
      <c r="AJ8" s="10"/>
      <c r="AK8" s="10">
        <v>0</v>
      </c>
      <c r="AM8">
        <v>69.737572007681</v>
      </c>
      <c r="AN8">
        <v>0.0059793569005811</v>
      </c>
      <c r="AO8">
        <v>77.3461666104021</v>
      </c>
      <c r="AP8">
        <v>48.4109457436774</v>
      </c>
      <c r="AQ8">
        <v>79.2325459878509</v>
      </c>
      <c r="AR8">
        <v>75.912898864251</v>
      </c>
      <c r="AS8">
        <v>39.56778606965168</v>
      </c>
      <c r="AT8">
        <v>67.6258711286427</v>
      </c>
      <c r="AU8">
        <v>44.100217426618</v>
      </c>
      <c r="AV8">
        <v>65.4549295077142</v>
      </c>
      <c r="AW8">
        <v>97.2116182572611</v>
      </c>
      <c r="AX8">
        <v>56.5173887573715</v>
      </c>
      <c r="AY8">
        <v>67.5587278097086</v>
      </c>
      <c r="AZ8">
        <v>17.9101585284362</v>
      </c>
      <c r="BA8">
        <v>71.7331986799527</v>
      </c>
      <c r="BB8">
        <v>4.4436374363313</v>
      </c>
      <c r="BC8">
        <v>94.70765385938</v>
      </c>
      <c r="BD8">
        <v>84.451954594298</v>
      </c>
      <c r="BE8">
        <v>83.7359965346271</v>
      </c>
      <c r="BF8">
        <v>60.7598323374654</v>
      </c>
      <c r="BG8">
        <v>76.8564047003917</v>
      </c>
      <c r="BI8">
        <v>7222117544</v>
      </c>
      <c r="BJ8">
        <v>93585004033</v>
      </c>
      <c r="BK8">
        <v>20276390554</v>
      </c>
      <c r="BL8">
        <v>13768016291</v>
      </c>
      <c r="BM8">
        <v>26887347368</v>
      </c>
      <c r="BN8">
        <v>3423751936</v>
      </c>
      <c r="BO8">
        <v>1994040220</v>
      </c>
      <c r="BP8">
        <v>3571211238</v>
      </c>
      <c r="BQ8">
        <v>12316426960</v>
      </c>
      <c r="BR8">
        <v>95713132422</v>
      </c>
      <c r="BS8">
        <v>17735570270</v>
      </c>
      <c r="BT8">
        <v>6346147724</v>
      </c>
      <c r="BU8">
        <v>31771513654</v>
      </c>
      <c r="BV8">
        <v>5050634332</v>
      </c>
      <c r="BW8">
        <v>5488157937</v>
      </c>
      <c r="BX8">
        <v>12071330615</v>
      </c>
      <c r="BY8">
        <v>10196031102</v>
      </c>
      <c r="BZ8">
        <v>5688720403</v>
      </c>
      <c r="CA8">
        <v>6447437587</v>
      </c>
      <c r="CB8">
        <v>18920293938</v>
      </c>
    </row>
    <row r="9" spans="1:80" ht="15">
      <c r="A9" s="14">
        <v>1992</v>
      </c>
      <c r="B9">
        <v>6342.3</v>
      </c>
      <c r="C9">
        <v>-51.613</v>
      </c>
      <c r="D9">
        <v>-32.8</v>
      </c>
      <c r="E9">
        <v>448</v>
      </c>
      <c r="F9">
        <v>187</v>
      </c>
      <c r="G9">
        <v>544.9</v>
      </c>
      <c r="H9">
        <v>122.9</v>
      </c>
      <c r="I9">
        <v>1087.9</v>
      </c>
      <c r="J9" s="2">
        <v>3.8517452319183576</v>
      </c>
      <c r="K9" s="2">
        <v>3634.4</v>
      </c>
      <c r="L9" s="2">
        <v>158.9</v>
      </c>
      <c r="M9" s="2">
        <v>874.5</v>
      </c>
      <c r="O9" s="17">
        <v>1</v>
      </c>
      <c r="P9" s="1">
        <v>0.00195302352248811</v>
      </c>
      <c r="Q9" s="1">
        <v>1.208725</v>
      </c>
      <c r="R9" s="1">
        <v>5.514591666666666</v>
      </c>
      <c r="S9" s="1">
        <v>5.293815833333333</v>
      </c>
      <c r="T9" s="1">
        <v>1.56165</v>
      </c>
      <c r="U9" s="1">
        <v>25.918083333333335</v>
      </c>
      <c r="V9" s="1">
        <v>0.5877208333333332</v>
      </c>
      <c r="W9" s="1">
        <v>2.459083333333333</v>
      </c>
      <c r="X9" s="1">
        <v>1232.4058333333332</v>
      </c>
      <c r="Y9" s="1">
        <v>126.65133333333334</v>
      </c>
      <c r="Z9" s="1">
        <v>780.6508333333333</v>
      </c>
      <c r="AA9" s="1">
        <v>2.5473833333333333</v>
      </c>
      <c r="AB9" s="1">
        <v>3.094898333333333</v>
      </c>
      <c r="AC9" s="1">
        <v>1.7584663333333332</v>
      </c>
      <c r="AD9" s="1">
        <v>17.298425</v>
      </c>
      <c r="AE9" s="1">
        <v>3.75</v>
      </c>
      <c r="AF9" s="1">
        <v>1.6289666666666667</v>
      </c>
      <c r="AG9" s="1">
        <v>1.4062183333333331</v>
      </c>
      <c r="AH9" s="1">
        <v>25.4001281507941</v>
      </c>
      <c r="AI9" s="1">
        <v>0.5697741666666667</v>
      </c>
      <c r="AJ9" s="10"/>
      <c r="AK9" s="10">
        <v>0</v>
      </c>
      <c r="AL9" s="10"/>
      <c r="AM9">
        <v>71.8497973117134</v>
      </c>
      <c r="AN9">
        <v>0.0628818147587802</v>
      </c>
      <c r="AO9">
        <v>78.5108800366732</v>
      </c>
      <c r="AP9">
        <v>51.4803666643511</v>
      </c>
      <c r="AQ9">
        <v>81.1070018598286</v>
      </c>
      <c r="AR9">
        <v>79.7672473108588</v>
      </c>
      <c r="AS9">
        <v>44.23196517412929</v>
      </c>
      <c r="AT9">
        <v>69.7356565818106</v>
      </c>
      <c r="AU9">
        <v>49.369319624171</v>
      </c>
      <c r="AV9">
        <v>68.7800152964409</v>
      </c>
      <c r="AW9">
        <v>98.8713692946054</v>
      </c>
      <c r="AX9">
        <v>60.0815484087373</v>
      </c>
      <c r="AY9">
        <v>70.7794066009245</v>
      </c>
      <c r="AZ9">
        <v>20.6877634320978</v>
      </c>
      <c r="BA9">
        <v>74.016883253313</v>
      </c>
      <c r="BB9">
        <v>6.42500394364295</v>
      </c>
      <c r="BC9">
        <v>94.6347232773223</v>
      </c>
      <c r="BD9">
        <v>86.3631624456039</v>
      </c>
      <c r="BE9">
        <v>87.1198320891784</v>
      </c>
      <c r="BF9">
        <v>63.274770355837</v>
      </c>
      <c r="BG9">
        <v>80.1316776398033</v>
      </c>
      <c r="BH9" s="10"/>
      <c r="BI9">
        <v>8144448126</v>
      </c>
      <c r="BJ9">
        <v>101241398907</v>
      </c>
      <c r="BK9">
        <v>27450239063</v>
      </c>
      <c r="BL9">
        <v>15260816416</v>
      </c>
      <c r="BM9">
        <v>29594940430</v>
      </c>
      <c r="BN9">
        <v>4065566248</v>
      </c>
      <c r="BO9">
        <v>2314971430</v>
      </c>
      <c r="BP9">
        <v>3902525510</v>
      </c>
      <c r="BQ9">
        <v>12843205923</v>
      </c>
      <c r="BR9">
        <v>100217438540</v>
      </c>
      <c r="BS9">
        <v>17362350204</v>
      </c>
      <c r="BT9">
        <v>8594719049</v>
      </c>
      <c r="BU9">
        <v>35865040168</v>
      </c>
      <c r="BV9">
        <v>5531926761</v>
      </c>
      <c r="BW9">
        <v>5299494563</v>
      </c>
      <c r="BX9">
        <v>11285703951</v>
      </c>
      <c r="BY9">
        <v>11560068203</v>
      </c>
      <c r="BZ9">
        <v>5769556045</v>
      </c>
      <c r="CA9">
        <v>7926796186</v>
      </c>
      <c r="CB9">
        <v>20666297670</v>
      </c>
    </row>
    <row r="10" spans="1:80" ht="15">
      <c r="A10" s="14">
        <v>1993</v>
      </c>
      <c r="B10">
        <v>6667.4</v>
      </c>
      <c r="C10">
        <v>-84.806</v>
      </c>
      <c r="D10">
        <v>-64.4</v>
      </c>
      <c r="E10">
        <v>459.9</v>
      </c>
      <c r="F10">
        <v>195.7</v>
      </c>
      <c r="G10">
        <v>592.8</v>
      </c>
      <c r="H10">
        <v>127.2</v>
      </c>
      <c r="I10">
        <v>1172.8</v>
      </c>
      <c r="J10" s="2">
        <v>2.816459318221143</v>
      </c>
      <c r="K10" s="2">
        <v>3800.4</v>
      </c>
      <c r="L10" s="2">
        <v>165.8</v>
      </c>
      <c r="M10" s="2">
        <v>904.9</v>
      </c>
      <c r="O10" s="17">
        <v>1</v>
      </c>
      <c r="P10" s="1">
        <v>0.038276610926673</v>
      </c>
      <c r="Q10" s="1">
        <v>1.2900741666666666</v>
      </c>
      <c r="R10" s="1">
        <v>5.761958333333333</v>
      </c>
      <c r="S10" s="1">
        <v>5.66323</v>
      </c>
      <c r="T10" s="1">
        <v>1.6533208333333331</v>
      </c>
      <c r="U10" s="1">
        <v>30.493291666666664</v>
      </c>
      <c r="V10" s="1">
        <v>0.6772493066666667</v>
      </c>
      <c r="W10" s="1">
        <v>2.830083333333333</v>
      </c>
      <c r="X10" s="1">
        <v>1573.6658666666665</v>
      </c>
      <c r="Y10" s="1">
        <v>111.19778583333333</v>
      </c>
      <c r="Z10" s="1">
        <v>802.6708333333332</v>
      </c>
      <c r="AA10" s="1">
        <v>2.574095</v>
      </c>
      <c r="AB10" s="1">
        <v>3.1156166666666665</v>
      </c>
      <c r="AC10" s="1">
        <v>1.8573051666666667</v>
      </c>
      <c r="AD10" s="1">
        <v>22.0654</v>
      </c>
      <c r="AE10" s="1">
        <v>3.75</v>
      </c>
      <c r="AF10" s="1">
        <v>1.6157908333333333</v>
      </c>
      <c r="AG10" s="1">
        <v>1.4776166666666668</v>
      </c>
      <c r="AH10" s="1">
        <v>25.3196110778962</v>
      </c>
      <c r="AI10" s="1">
        <v>0.6667565533333334</v>
      </c>
      <c r="AJ10" s="10"/>
      <c r="AK10" s="10">
        <v>0</v>
      </c>
      <c r="AM10">
        <v>73.9705568593982</v>
      </c>
      <c r="AN10">
        <v>1.27523282651299</v>
      </c>
      <c r="AO10">
        <v>79.956555035071</v>
      </c>
      <c r="AP10">
        <v>58.9878854716431</v>
      </c>
      <c r="AQ10">
        <v>82.8151237636442</v>
      </c>
      <c r="AR10">
        <v>83.3049058049397</v>
      </c>
      <c r="AS10">
        <v>47.046019900497576</v>
      </c>
      <c r="AT10">
        <v>70.7180757622934</v>
      </c>
      <c r="AU10">
        <v>54.7722702138631</v>
      </c>
      <c r="AV10">
        <v>71.8587984341509</v>
      </c>
      <c r="AW10">
        <v>100.124481327801</v>
      </c>
      <c r="AX10">
        <v>62.9328761298299</v>
      </c>
      <c r="AY10">
        <v>73.282580736811</v>
      </c>
      <c r="AZ10">
        <v>22.7051370043961</v>
      </c>
      <c r="BA10">
        <v>75.9296139873454</v>
      </c>
      <c r="BB10">
        <v>10.0978736926801</v>
      </c>
      <c r="BC10">
        <v>95.6338722515052</v>
      </c>
      <c r="BD10">
        <v>88.3402740159202</v>
      </c>
      <c r="BE10">
        <v>89.9702159210123</v>
      </c>
      <c r="BF10">
        <v>65.3705520378133</v>
      </c>
      <c r="BG10">
        <v>82.1401783481956</v>
      </c>
      <c r="BI10">
        <v>8021263461</v>
      </c>
      <c r="BJ10">
        <v>113580386563</v>
      </c>
      <c r="BK10">
        <v>33673211847</v>
      </c>
      <c r="BL10">
        <v>15689814288</v>
      </c>
      <c r="BM10">
        <v>29461102568</v>
      </c>
      <c r="BN10">
        <v>4882969849</v>
      </c>
      <c r="BO10">
        <v>2574372753</v>
      </c>
      <c r="BP10">
        <v>4526863315</v>
      </c>
      <c r="BQ10">
        <v>13829270322</v>
      </c>
      <c r="BR10">
        <v>110417679134</v>
      </c>
      <c r="BS10">
        <v>17778970842</v>
      </c>
      <c r="BT10">
        <v>10922500098</v>
      </c>
      <c r="BU10">
        <v>40720667301</v>
      </c>
      <c r="BV10">
        <v>5722774008</v>
      </c>
      <c r="BW10">
        <v>5609206316</v>
      </c>
      <c r="BX10">
        <v>8431507753</v>
      </c>
      <c r="BY10">
        <v>13049151884</v>
      </c>
      <c r="BZ10">
        <v>6184040167</v>
      </c>
      <c r="CA10">
        <v>8982299540</v>
      </c>
      <c r="CB10">
        <v>22361793148</v>
      </c>
    </row>
    <row r="11" spans="1:80" ht="15">
      <c r="A11" s="14">
        <v>1994</v>
      </c>
      <c r="B11">
        <v>7085.2</v>
      </c>
      <c r="C11">
        <v>-121.61200000000001</v>
      </c>
      <c r="D11">
        <v>-92.7</v>
      </c>
      <c r="E11">
        <v>510.1</v>
      </c>
      <c r="F11">
        <v>210.6</v>
      </c>
      <c r="G11">
        <v>676.8</v>
      </c>
      <c r="H11">
        <v>136.6</v>
      </c>
      <c r="I11">
        <v>1318.2</v>
      </c>
      <c r="J11" s="2">
        <v>4.3806898296508745</v>
      </c>
      <c r="K11" s="2">
        <v>4002.5</v>
      </c>
      <c r="L11" s="2">
        <v>181</v>
      </c>
      <c r="M11" s="2">
        <v>954.8</v>
      </c>
      <c r="O11" s="17">
        <v>1</v>
      </c>
      <c r="P11" s="1">
        <v>0.664683514070577</v>
      </c>
      <c r="Q11" s="1">
        <v>1.3656383333333333</v>
      </c>
      <c r="R11" s="1">
        <v>8.618742666666666</v>
      </c>
      <c r="S11" s="1">
        <v>5.552045</v>
      </c>
      <c r="T11" s="1">
        <v>1.6227941666666665</v>
      </c>
      <c r="U11" s="1">
        <v>31.3737425</v>
      </c>
      <c r="V11" s="1">
        <v>0.6686281016666668</v>
      </c>
      <c r="W11" s="1">
        <v>3.011055208333333</v>
      </c>
      <c r="X11" s="1">
        <v>1612.4449833333333</v>
      </c>
      <c r="Y11" s="1">
        <v>102.20780583333334</v>
      </c>
      <c r="Z11" s="1">
        <v>803.4458333333333</v>
      </c>
      <c r="AA11" s="1">
        <v>2.6242566666666667</v>
      </c>
      <c r="AB11" s="1">
        <v>3.3751166666666665</v>
      </c>
      <c r="AC11" s="1">
        <v>1.8199950833333332</v>
      </c>
      <c r="AD11" s="1">
        <v>21.996</v>
      </c>
      <c r="AE11" s="1">
        <v>3.75</v>
      </c>
      <c r="AF11" s="1">
        <v>1.5274441666666667</v>
      </c>
      <c r="AG11" s="1">
        <v>1.3676925</v>
      </c>
      <c r="AH11" s="1">
        <v>25.1499518885845</v>
      </c>
      <c r="AI11" s="1">
        <v>0.6534266041666666</v>
      </c>
      <c r="AJ11" s="10"/>
      <c r="AK11" s="10">
        <v>0</v>
      </c>
      <c r="AM11">
        <v>75.8992959248987</v>
      </c>
      <c r="AN11">
        <v>27.7476276142462</v>
      </c>
      <c r="AO11">
        <v>80.10469840946537</v>
      </c>
      <c r="AP11">
        <v>73.2848311942301</v>
      </c>
      <c r="AQ11">
        <v>84.1905777311364</v>
      </c>
      <c r="AR11">
        <v>85.5912527792801</v>
      </c>
      <c r="AS11">
        <v>51.85012437810952</v>
      </c>
      <c r="AT11">
        <v>72.3769147063873</v>
      </c>
      <c r="AU11">
        <v>61.5324095664437</v>
      </c>
      <c r="AV11">
        <v>74.7528545835983</v>
      </c>
      <c r="AW11">
        <v>100.813278008298</v>
      </c>
      <c r="AX11">
        <v>66.8704239351483</v>
      </c>
      <c r="AY11">
        <v>76.0123352901701</v>
      </c>
      <c r="AZ11">
        <v>24.2867264742974</v>
      </c>
      <c r="BA11">
        <v>78.0568024097387</v>
      </c>
      <c r="BB11">
        <v>15.8568636233874</v>
      </c>
      <c r="BC11">
        <v>96.1735585587282</v>
      </c>
      <c r="BD11">
        <v>91.0789396725812</v>
      </c>
      <c r="BE11">
        <v>90.7425266240511</v>
      </c>
      <c r="BF11">
        <v>68.6702934094355</v>
      </c>
      <c r="BG11">
        <v>83.7653137761479</v>
      </c>
      <c r="BI11">
        <v>9307303003</v>
      </c>
      <c r="BJ11">
        <v>131916203890</v>
      </c>
      <c r="BK11">
        <v>41345780154</v>
      </c>
      <c r="BL11">
        <v>17315965749</v>
      </c>
      <c r="BM11">
        <v>32688435073</v>
      </c>
      <c r="BN11">
        <v>5663202928</v>
      </c>
      <c r="BO11">
        <v>2952684192</v>
      </c>
      <c r="BP11">
        <v>5336557607</v>
      </c>
      <c r="BQ11">
        <v>15442018914</v>
      </c>
      <c r="BR11">
        <v>122468038441</v>
      </c>
      <c r="BS11">
        <v>20374344802</v>
      </c>
      <c r="BT11">
        <v>14418620079</v>
      </c>
      <c r="BU11">
        <v>50333539647</v>
      </c>
      <c r="BV11">
        <v>6358427087</v>
      </c>
      <c r="BW11">
        <v>4705880831</v>
      </c>
      <c r="BX11">
        <v>8306796307</v>
      </c>
      <c r="BY11">
        <v>15656267273</v>
      </c>
      <c r="BZ11">
        <v>6604440360</v>
      </c>
      <c r="CA11">
        <v>10799177633</v>
      </c>
      <c r="CB11">
        <v>25817687470</v>
      </c>
    </row>
    <row r="12" spans="1:80" ht="15">
      <c r="A12" s="14">
        <v>1995</v>
      </c>
      <c r="B12">
        <v>7414.7</v>
      </c>
      <c r="C12">
        <v>-113.56700000000001</v>
      </c>
      <c r="D12">
        <v>-90.7</v>
      </c>
      <c r="E12">
        <v>583.3</v>
      </c>
      <c r="F12">
        <v>228.6</v>
      </c>
      <c r="G12">
        <v>757.4</v>
      </c>
      <c r="H12">
        <v>145.1</v>
      </c>
      <c r="I12">
        <v>1376.6</v>
      </c>
      <c r="J12" s="2">
        <v>3.6620768064679066</v>
      </c>
      <c r="K12" s="2">
        <v>4199.3</v>
      </c>
      <c r="L12" s="2">
        <v>192.2</v>
      </c>
      <c r="M12" s="2">
        <v>985.2</v>
      </c>
      <c r="O12" s="17">
        <v>1</v>
      </c>
      <c r="P12" s="1">
        <v>0.9176666666666666</v>
      </c>
      <c r="Q12" s="1">
        <v>1.3724408333333333</v>
      </c>
      <c r="R12" s="1">
        <v>8.351416666666667</v>
      </c>
      <c r="S12" s="1">
        <v>4.991482499999999</v>
      </c>
      <c r="T12" s="1">
        <v>1.4331325000000001</v>
      </c>
      <c r="U12" s="1">
        <v>32.427076666666665</v>
      </c>
      <c r="V12" s="1">
        <v>0.623733075</v>
      </c>
      <c r="W12" s="1">
        <v>3.0112916666666667</v>
      </c>
      <c r="X12" s="1">
        <v>1628.9331583333335</v>
      </c>
      <c r="Y12" s="1">
        <v>94.05957916666667</v>
      </c>
      <c r="Z12" s="1">
        <v>771.2733333333334</v>
      </c>
      <c r="AA12" s="1">
        <v>2.5044041666666668</v>
      </c>
      <c r="AB12" s="1">
        <v>6.4194249999999995</v>
      </c>
      <c r="AC12" s="1">
        <v>1.60567525</v>
      </c>
      <c r="AD12" s="1">
        <v>21.89525833333333</v>
      </c>
      <c r="AE12" s="1">
        <v>3.75</v>
      </c>
      <c r="AF12" s="1">
        <v>1.417375</v>
      </c>
      <c r="AG12" s="1">
        <v>1.1824691666666665</v>
      </c>
      <c r="AH12" s="1">
        <v>24.9151757040726</v>
      </c>
      <c r="AI12" s="1">
        <v>0.6336681200000001</v>
      </c>
      <c r="AJ12" s="10"/>
      <c r="AK12" s="10">
        <v>0</v>
      </c>
      <c r="AM12">
        <v>78.0285897162362</v>
      </c>
      <c r="AN12">
        <v>46.0632473282047</v>
      </c>
      <c r="AO12">
        <v>81.8415517644309</v>
      </c>
      <c r="AP12">
        <v>85.6678160050797</v>
      </c>
      <c r="AQ12">
        <v>85.6875834445928</v>
      </c>
      <c r="AR12">
        <v>87.0665645093444</v>
      </c>
      <c r="AS12">
        <v>57.1517412935323</v>
      </c>
      <c r="AT12">
        <v>74.1968059751505</v>
      </c>
      <c r="AU12">
        <v>67.7121219646742</v>
      </c>
      <c r="AV12">
        <v>78.6731717789492</v>
      </c>
      <c r="AW12">
        <v>100.688796680497</v>
      </c>
      <c r="AX12">
        <v>69.8660152611772</v>
      </c>
      <c r="AY12">
        <v>78.6351980014659</v>
      </c>
      <c r="AZ12">
        <v>32.7869046618279</v>
      </c>
      <c r="BA12">
        <v>79.5580062282669</v>
      </c>
      <c r="BB12">
        <v>27.4062898920738</v>
      </c>
      <c r="BC12">
        <v>100.855701926795</v>
      </c>
      <c r="BD12">
        <v>92.6459836579428</v>
      </c>
      <c r="BE12">
        <v>92.3747296562464</v>
      </c>
      <c r="BF12">
        <v>72.6656559350754</v>
      </c>
      <c r="BG12">
        <v>85.9904992082673</v>
      </c>
      <c r="BI12">
        <v>9428286464</v>
      </c>
      <c r="BJ12">
        <v>148277886976</v>
      </c>
      <c r="BK12">
        <v>48505589760</v>
      </c>
      <c r="BL12">
        <v>17768144896</v>
      </c>
      <c r="BM12">
        <v>38041608192</v>
      </c>
      <c r="BN12">
        <v>6090541056</v>
      </c>
      <c r="BO12">
        <v>4149447680</v>
      </c>
      <c r="BP12">
        <v>5840407552</v>
      </c>
      <c r="BQ12">
        <v>17304711168</v>
      </c>
      <c r="BR12">
        <v>127195332608</v>
      </c>
      <c r="BS12">
        <v>24890533888</v>
      </c>
      <c r="BT12">
        <v>17980829696</v>
      </c>
      <c r="BU12">
        <v>62745624576</v>
      </c>
      <c r="BV12">
        <v>6768942592</v>
      </c>
      <c r="BW12">
        <v>5055017984</v>
      </c>
      <c r="BX12">
        <v>8897839104</v>
      </c>
      <c r="BY12">
        <v>18897160192</v>
      </c>
      <c r="BZ12">
        <v>7878322688</v>
      </c>
      <c r="CA12">
        <v>11854380032</v>
      </c>
      <c r="CB12">
        <v>27663755264</v>
      </c>
    </row>
    <row r="13" spans="1:80" ht="15">
      <c r="A13" s="14">
        <v>1996</v>
      </c>
      <c r="B13">
        <v>7838.5</v>
      </c>
      <c r="C13">
        <v>-124.76399999999998</v>
      </c>
      <c r="D13">
        <v>-96.3</v>
      </c>
      <c r="E13">
        <v>618.3</v>
      </c>
      <c r="F13">
        <v>249.3</v>
      </c>
      <c r="G13">
        <v>807.4</v>
      </c>
      <c r="H13">
        <v>156.5</v>
      </c>
      <c r="I13" s="2">
        <v>1484.4</v>
      </c>
      <c r="J13" s="2">
        <v>3.4033745170791274</v>
      </c>
      <c r="K13">
        <v>4395.5</v>
      </c>
      <c r="L13">
        <v>208.3</v>
      </c>
      <c r="M13">
        <v>1011.2</v>
      </c>
      <c r="O13" s="17">
        <v>1</v>
      </c>
      <c r="P13" s="1">
        <v>1.0051</v>
      </c>
      <c r="Q13" s="1">
        <v>1.3634683333333333</v>
      </c>
      <c r="R13" s="1">
        <v>8.314174999999999</v>
      </c>
      <c r="S13" s="1">
        <v>5.115522499999999</v>
      </c>
      <c r="T13" s="1">
        <v>1.5047741666666665</v>
      </c>
      <c r="U13" s="1">
        <v>35.43317333333333</v>
      </c>
      <c r="V13" s="1">
        <v>0.6250283683333333</v>
      </c>
      <c r="W13" s="1">
        <v>3.19165</v>
      </c>
      <c r="X13" s="1">
        <v>1542.9469666666666</v>
      </c>
      <c r="Y13" s="1">
        <v>108.77905666666666</v>
      </c>
      <c r="Z13" s="1">
        <v>804.4533333333334</v>
      </c>
      <c r="AA13" s="1">
        <v>2.5159425</v>
      </c>
      <c r="AB13" s="1">
        <v>7.599448416666666</v>
      </c>
      <c r="AC13" s="1">
        <v>1.68589675</v>
      </c>
      <c r="AD13" s="1">
        <v>21.884425</v>
      </c>
      <c r="AE13" s="1">
        <v>3.75</v>
      </c>
      <c r="AF13" s="1">
        <v>1.4100408333333334</v>
      </c>
      <c r="AG13" s="1">
        <v>1.23601</v>
      </c>
      <c r="AH13" s="1">
        <v>25.3426828609665</v>
      </c>
      <c r="AI13" s="1">
        <v>0.640958255</v>
      </c>
      <c r="AJ13" s="10"/>
      <c r="AK13" s="10">
        <v>0</v>
      </c>
      <c r="AM13">
        <v>80.3157670151483</v>
      </c>
      <c r="AN13">
        <v>53.3216340900226</v>
      </c>
      <c r="AO13">
        <v>83.12689880813274</v>
      </c>
      <c r="AP13">
        <v>92.798817911702</v>
      </c>
      <c r="AQ13">
        <v>87.4054294615042</v>
      </c>
      <c r="AR13">
        <v>88.3256001742684</v>
      </c>
      <c r="AS13">
        <v>62.2823383084576</v>
      </c>
      <c r="AT13">
        <v>75.4530141075711</v>
      </c>
      <c r="AU13">
        <v>75.3477636502324</v>
      </c>
      <c r="AV13">
        <v>81.8000560961812</v>
      </c>
      <c r="AW13">
        <v>100.821576763485</v>
      </c>
      <c r="AX13">
        <v>73.3058190753814</v>
      </c>
      <c r="AY13">
        <v>81.3784336391264</v>
      </c>
      <c r="AZ13">
        <v>44.0582746771777</v>
      </c>
      <c r="BA13">
        <v>81.1624260205372</v>
      </c>
      <c r="BB13">
        <v>35.4276430312174</v>
      </c>
      <c r="BC13">
        <v>102.088228763561</v>
      </c>
      <c r="BD13">
        <v>93.9274448609264</v>
      </c>
      <c r="BE13">
        <v>93.1311164272638</v>
      </c>
      <c r="BF13">
        <v>76.8839739587978</v>
      </c>
      <c r="BG13">
        <v>88.1240103341945</v>
      </c>
      <c r="BI13">
        <v>9296194802</v>
      </c>
      <c r="BJ13">
        <v>159691173003</v>
      </c>
      <c r="BK13">
        <v>54396457399</v>
      </c>
      <c r="BL13">
        <v>19202768679</v>
      </c>
      <c r="BM13">
        <v>39989231835</v>
      </c>
      <c r="BN13">
        <v>6528517394</v>
      </c>
      <c r="BO13">
        <v>4870383507</v>
      </c>
      <c r="BP13">
        <v>6545800972</v>
      </c>
      <c r="BQ13">
        <v>19000967195</v>
      </c>
      <c r="BR13">
        <v>117962860868</v>
      </c>
      <c r="BS13">
        <v>23297375846</v>
      </c>
      <c r="BT13">
        <v>18330707154</v>
      </c>
      <c r="BU13">
        <v>74108148772</v>
      </c>
      <c r="BV13">
        <v>7011811541</v>
      </c>
      <c r="BW13">
        <v>6171326956</v>
      </c>
      <c r="BX13">
        <v>9442676363</v>
      </c>
      <c r="BY13">
        <v>20648250500</v>
      </c>
      <c r="BZ13">
        <v>8023413983</v>
      </c>
      <c r="CA13">
        <v>11798393007</v>
      </c>
      <c r="CB13">
        <v>29669192103</v>
      </c>
    </row>
    <row r="14" spans="1:80" ht="15">
      <c r="A14" s="14">
        <v>1997</v>
      </c>
      <c r="B14">
        <v>8332.4</v>
      </c>
      <c r="C14">
        <v>-140.72599999999997</v>
      </c>
      <c r="D14">
        <v>-101.4</v>
      </c>
      <c r="E14">
        <v>687.7</v>
      </c>
      <c r="F14">
        <v>266.7</v>
      </c>
      <c r="G14">
        <v>885.7</v>
      </c>
      <c r="H14">
        <v>170.1</v>
      </c>
      <c r="I14" s="2">
        <v>1641</v>
      </c>
      <c r="J14" s="2">
        <v>3.920562529201055</v>
      </c>
      <c r="K14">
        <v>4670</v>
      </c>
      <c r="L14">
        <v>227.4</v>
      </c>
      <c r="M14">
        <v>1062.4</v>
      </c>
      <c r="O14" s="17">
        <v>1</v>
      </c>
      <c r="P14" s="1">
        <v>1.0779916666666667</v>
      </c>
      <c r="Q14" s="1">
        <v>1.3846166666666666</v>
      </c>
      <c r="R14" s="1">
        <v>8.289816666666667</v>
      </c>
      <c r="S14" s="1">
        <v>5.836691666666667</v>
      </c>
      <c r="T14" s="1">
        <v>1.7340558333333334</v>
      </c>
      <c r="U14" s="1">
        <v>36.31328583333333</v>
      </c>
      <c r="V14" s="1">
        <v>0.6596431266666667</v>
      </c>
      <c r="W14" s="1">
        <v>3.44935</v>
      </c>
      <c r="X14" s="1">
        <v>1703.0969083333332</v>
      </c>
      <c r="Y14" s="1">
        <v>120.99086249999999</v>
      </c>
      <c r="Z14" s="1">
        <v>951.2891666666667</v>
      </c>
      <c r="AA14" s="1">
        <v>2.813191666666667</v>
      </c>
      <c r="AB14" s="1">
        <v>7.9184600000000005</v>
      </c>
      <c r="AC14" s="1">
        <v>1.9512699166666667</v>
      </c>
      <c r="AD14" s="1">
        <v>21.886049999999997</v>
      </c>
      <c r="AE14" s="1">
        <v>3.75</v>
      </c>
      <c r="AF14" s="1">
        <v>1.4848058333333334</v>
      </c>
      <c r="AG14" s="1">
        <v>1.4513125</v>
      </c>
      <c r="AH14" s="1">
        <v>31.3643344542954</v>
      </c>
      <c r="AI14" s="1">
        <v>0.6108361141666667</v>
      </c>
      <c r="AJ14" s="10"/>
      <c r="AK14" s="10">
        <v>0</v>
      </c>
      <c r="AM14">
        <v>82.1933006187328</v>
      </c>
      <c r="AN14">
        <v>57.0143262509516</v>
      </c>
      <c r="AO14">
        <v>84.4745657084989</v>
      </c>
      <c r="AP14">
        <v>95.4035352081277</v>
      </c>
      <c r="AQ14">
        <v>88.4735202492212</v>
      </c>
      <c r="AR14">
        <v>89.9862913887387</v>
      </c>
      <c r="AS14">
        <v>66.74440298507463</v>
      </c>
      <c r="AT14">
        <v>76.5374330936777</v>
      </c>
      <c r="AU14">
        <v>82.1299295466636</v>
      </c>
      <c r="AV14">
        <v>83.4713175579653</v>
      </c>
      <c r="AW14">
        <v>102.597510373444</v>
      </c>
      <c r="AX14">
        <v>76.5656331551214</v>
      </c>
      <c r="AY14">
        <v>83.5451463136753</v>
      </c>
      <c r="AZ14">
        <v>53.1459477989632</v>
      </c>
      <c r="BA14">
        <v>82.9286593488121</v>
      </c>
      <c r="BB14">
        <v>38.4495764187072</v>
      </c>
      <c r="BC14">
        <v>102.146573229207</v>
      </c>
      <c r="BD14">
        <v>95.8093621704493</v>
      </c>
      <c r="BE14">
        <v>93.6167963539171</v>
      </c>
      <c r="BF14">
        <v>81.2093106215999</v>
      </c>
      <c r="BG14">
        <v>89.6908075672972</v>
      </c>
      <c r="BI14">
        <v>10149453362</v>
      </c>
      <c r="BJ14">
        <v>171330621257</v>
      </c>
      <c r="BK14">
        <v>65811603654</v>
      </c>
      <c r="BL14">
        <v>21345394776</v>
      </c>
      <c r="BM14">
        <v>44191158718</v>
      </c>
      <c r="BN14">
        <v>7711805594</v>
      </c>
      <c r="BO14">
        <v>5958776531</v>
      </c>
      <c r="BP14">
        <v>7459251323</v>
      </c>
      <c r="BQ14">
        <v>20182277395</v>
      </c>
      <c r="BR14">
        <v>124265667088</v>
      </c>
      <c r="BS14">
        <v>23797587592</v>
      </c>
      <c r="BT14">
        <v>18522833151</v>
      </c>
      <c r="BU14">
        <v>87119793438</v>
      </c>
      <c r="BV14">
        <v>7683047518</v>
      </c>
      <c r="BW14">
        <v>6704461896</v>
      </c>
      <c r="BX14">
        <v>10135068833</v>
      </c>
      <c r="BY14">
        <v>20368086567</v>
      </c>
      <c r="BZ14">
        <v>8644885822</v>
      </c>
      <c r="CA14">
        <v>13055708489</v>
      </c>
      <c r="CB14">
        <v>33475502709</v>
      </c>
    </row>
    <row r="15" spans="1:80" ht="15">
      <c r="A15" s="14">
        <v>1998</v>
      </c>
      <c r="B15">
        <v>8793.5</v>
      </c>
      <c r="C15">
        <v>-215.062</v>
      </c>
      <c r="D15">
        <v>-161.8</v>
      </c>
      <c r="E15">
        <v>680.9</v>
      </c>
      <c r="F15">
        <v>273</v>
      </c>
      <c r="G15">
        <v>930.8</v>
      </c>
      <c r="H15">
        <v>184.9</v>
      </c>
      <c r="I15" s="2">
        <v>1773.6</v>
      </c>
      <c r="J15" s="2">
        <v>3.656639551433072</v>
      </c>
      <c r="K15">
        <v>5027.8</v>
      </c>
      <c r="L15">
        <v>252</v>
      </c>
      <c r="M15">
        <v>1136.6</v>
      </c>
      <c r="O15" s="17">
        <v>1</v>
      </c>
      <c r="P15" s="1">
        <v>1.1605166666666666</v>
      </c>
      <c r="Q15" s="1">
        <v>1.4834630833333333</v>
      </c>
      <c r="R15" s="1">
        <v>8.278958333333334</v>
      </c>
      <c r="S15" s="1">
        <v>5.899515666666667</v>
      </c>
      <c r="T15" s="1">
        <v>1.7596676</v>
      </c>
      <c r="U15" s="1">
        <v>41.259365</v>
      </c>
      <c r="V15" s="1">
        <v>0.7022709983333333</v>
      </c>
      <c r="W15" s="1">
        <v>3.8000750000000005</v>
      </c>
      <c r="X15" s="1">
        <v>1736.2073833333334</v>
      </c>
      <c r="Y15" s="1">
        <v>130.90530066666668</v>
      </c>
      <c r="Z15" s="1">
        <v>1401.4366666666665</v>
      </c>
      <c r="AA15" s="1">
        <v>3.924375</v>
      </c>
      <c r="AB15" s="1">
        <v>9.13604175</v>
      </c>
      <c r="AC15" s="1">
        <v>1.983733</v>
      </c>
      <c r="AD15" s="1">
        <v>21.886</v>
      </c>
      <c r="AE15" s="1">
        <v>3.75</v>
      </c>
      <c r="AF15" s="1">
        <v>1.6736016666666667</v>
      </c>
      <c r="AG15" s="1">
        <v>1.4498133083333333</v>
      </c>
      <c r="AH15" s="1">
        <v>41.3593875</v>
      </c>
      <c r="AI15" s="1">
        <v>0.6038235941666665</v>
      </c>
      <c r="AJ15" s="10"/>
      <c r="AK15" s="10">
        <v>0.85355</v>
      </c>
      <c r="AM15">
        <v>83.4691700448046</v>
      </c>
      <c r="AN15">
        <v>58.8379818672572</v>
      </c>
      <c r="AO15">
        <v>85.3158837734673</v>
      </c>
      <c r="AP15">
        <v>94.5977319926794</v>
      </c>
      <c r="AQ15">
        <v>89.0001483459428</v>
      </c>
      <c r="AR15">
        <v>90.8282232137492</v>
      </c>
      <c r="AS15">
        <v>75.5752487562188</v>
      </c>
      <c r="AT15">
        <v>78.3949032381971</v>
      </c>
      <c r="AU15">
        <v>86.5935622833521</v>
      </c>
      <c r="AV15">
        <v>85.1098091871655</v>
      </c>
      <c r="AW15">
        <v>103.278008298755</v>
      </c>
      <c r="AX15">
        <v>82.317305114221</v>
      </c>
      <c r="AY15">
        <v>87.9482612517202</v>
      </c>
      <c r="AZ15">
        <v>61.6110317252288</v>
      </c>
      <c r="BA15">
        <v>84.5751766233328</v>
      </c>
      <c r="BB15">
        <v>42.2931414645468</v>
      </c>
      <c r="BC15">
        <v>101.781920318921</v>
      </c>
      <c r="BD15">
        <v>95.5530699298533</v>
      </c>
      <c r="BE15">
        <v>93.6327202859385</v>
      </c>
      <c r="BF15">
        <v>87.7017747257647</v>
      </c>
      <c r="BG15">
        <v>91.1159263271939</v>
      </c>
      <c r="BI15">
        <v>10642211988</v>
      </c>
      <c r="BJ15">
        <v>177916422390</v>
      </c>
      <c r="BK15">
        <v>75094917637</v>
      </c>
      <c r="BL15">
        <v>24736795629</v>
      </c>
      <c r="BM15">
        <v>51281904644</v>
      </c>
      <c r="BN15">
        <v>8658535090</v>
      </c>
      <c r="BO15">
        <v>8479083430</v>
      </c>
      <c r="BP15">
        <v>8785376407</v>
      </c>
      <c r="BQ15">
        <v>21913512883</v>
      </c>
      <c r="BR15">
        <v>125089616834</v>
      </c>
      <c r="BS15">
        <v>24804795903</v>
      </c>
      <c r="BT15">
        <v>19518774266</v>
      </c>
      <c r="BU15">
        <v>96074621036</v>
      </c>
      <c r="BV15">
        <v>8008621396</v>
      </c>
      <c r="BW15">
        <v>4548370353</v>
      </c>
      <c r="BX15">
        <v>7168647770</v>
      </c>
      <c r="BY15">
        <v>18653945259</v>
      </c>
      <c r="BZ15">
        <v>9127679114</v>
      </c>
      <c r="CA15">
        <v>13970533986</v>
      </c>
      <c r="CB15">
        <v>35678548542</v>
      </c>
    </row>
    <row r="16" spans="1:80" ht="15">
      <c r="A16" s="14">
        <v>1999</v>
      </c>
      <c r="B16">
        <v>9353.5</v>
      </c>
      <c r="C16">
        <v>-301.65600000000006</v>
      </c>
      <c r="D16">
        <v>-262.1</v>
      </c>
      <c r="E16">
        <v>697.2</v>
      </c>
      <c r="F16">
        <v>292.1</v>
      </c>
      <c r="G16">
        <v>1047.7</v>
      </c>
      <c r="H16">
        <v>203.7</v>
      </c>
      <c r="I16" s="2">
        <v>1928.9</v>
      </c>
      <c r="J16" s="2">
        <v>3.3826692999886054</v>
      </c>
      <c r="K16">
        <v>5359.1</v>
      </c>
      <c r="L16">
        <v>278.3</v>
      </c>
      <c r="M16">
        <v>1196.7</v>
      </c>
      <c r="O16" s="17">
        <v>1</v>
      </c>
      <c r="P16" s="1">
        <v>1.8139328465721292</v>
      </c>
      <c r="Q16" s="1">
        <v>1.4857316666666667</v>
      </c>
      <c r="R16" s="1">
        <v>8.27825</v>
      </c>
      <c r="S16" s="12">
        <f>$AK16*S$30</f>
        <v>6.1575995504</v>
      </c>
      <c r="T16" s="12">
        <f aca="true" t="shared" si="0" ref="S16:T29">$AK16*T$30</f>
        <v>1.8359767376</v>
      </c>
      <c r="U16" s="1">
        <v>43.05542833333333</v>
      </c>
      <c r="V16" s="12">
        <f aca="true" t="shared" si="1" ref="V16:V29">$AK16*V$30</f>
        <v>0.73930207808</v>
      </c>
      <c r="W16" s="1">
        <v>4.139716666666667</v>
      </c>
      <c r="X16" s="12">
        <f aca="true" t="shared" si="2" ref="X16:X29">$AK16*X$30</f>
        <v>1817.6153744</v>
      </c>
      <c r="Y16" s="1">
        <v>113.906805</v>
      </c>
      <c r="Z16" s="1">
        <v>1188.8166666666666</v>
      </c>
      <c r="AA16" s="1">
        <v>3.7999999999999994</v>
      </c>
      <c r="AB16" s="1">
        <v>9.5603975</v>
      </c>
      <c r="AC16" s="12">
        <f aca="true" t="shared" si="3" ref="AC16:AC29">$AK16*AC$30</f>
        <v>2.0686666512</v>
      </c>
      <c r="AD16" s="1">
        <v>92.3381</v>
      </c>
      <c r="AE16" s="1">
        <v>3.75</v>
      </c>
      <c r="AF16" s="1">
        <v>1.6949566666666667</v>
      </c>
      <c r="AG16" s="1">
        <v>1.5021550000000001</v>
      </c>
      <c r="AH16" s="1">
        <v>37.813655833333335</v>
      </c>
      <c r="AI16" s="1">
        <v>0.618056845</v>
      </c>
      <c r="AJ16" s="10"/>
      <c r="AK16" s="10">
        <v>0.93872</v>
      </c>
      <c r="AM16">
        <v>85.2954981864732</v>
      </c>
      <c r="AN16">
        <v>61.6963111634023</v>
      </c>
      <c r="AO16">
        <v>86.7959803692452</v>
      </c>
      <c r="AP16">
        <v>93.2658985365858</v>
      </c>
      <c r="AQ16">
        <v>89.4748553627058</v>
      </c>
      <c r="AR16">
        <v>91.3457409410493</v>
      </c>
      <c r="AS16">
        <v>79.1044776119403</v>
      </c>
      <c r="AT16">
        <v>79.6807924881449</v>
      </c>
      <c r="AU16">
        <v>91.0916261502656</v>
      </c>
      <c r="AV16">
        <v>86.5189119882773</v>
      </c>
      <c r="AW16">
        <v>102.9377593361</v>
      </c>
      <c r="AX16">
        <v>82.985267017677</v>
      </c>
      <c r="AY16">
        <v>90.3620551961738</v>
      </c>
      <c r="AZ16">
        <v>71.8295941415359</v>
      </c>
      <c r="BA16">
        <v>86.4299323857217</v>
      </c>
      <c r="BB16">
        <v>45.0922594870605</v>
      </c>
      <c r="BC16">
        <v>100.410007530751</v>
      </c>
      <c r="BD16">
        <v>95.5690366889693</v>
      </c>
      <c r="BE16">
        <v>94.4050309889772</v>
      </c>
      <c r="BF16">
        <v>87.9514848836172</v>
      </c>
      <c r="BG16">
        <v>92.3326943911992</v>
      </c>
      <c r="BI16">
        <v>11896362532</v>
      </c>
      <c r="BJ16">
        <v>201433185872</v>
      </c>
      <c r="BK16">
        <v>87775113556</v>
      </c>
      <c r="BL16">
        <v>26548740850</v>
      </c>
      <c r="BM16">
        <v>56605937472</v>
      </c>
      <c r="BN16">
        <v>9589900847</v>
      </c>
      <c r="BO16">
        <v>11092010172</v>
      </c>
      <c r="BP16">
        <v>10033235527</v>
      </c>
      <c r="BQ16">
        <v>23344675118</v>
      </c>
      <c r="BR16">
        <v>134871220977</v>
      </c>
      <c r="BS16">
        <v>32474500822</v>
      </c>
      <c r="BT16">
        <v>22089716511</v>
      </c>
      <c r="BU16">
        <v>111067215403</v>
      </c>
      <c r="BV16">
        <v>8876730068</v>
      </c>
      <c r="BW16">
        <v>4631925738</v>
      </c>
      <c r="BX16">
        <v>8903012213</v>
      </c>
      <c r="BY16">
        <v>18543298242</v>
      </c>
      <c r="BZ16">
        <v>10056481375</v>
      </c>
      <c r="CA16">
        <v>15155535258</v>
      </c>
      <c r="CB16">
        <v>40138210988</v>
      </c>
    </row>
    <row r="17" spans="1:80" ht="15">
      <c r="A17" s="14">
        <v>2000</v>
      </c>
      <c r="B17">
        <v>9951.5</v>
      </c>
      <c r="C17">
        <v>-416.3379999999999</v>
      </c>
      <c r="D17">
        <v>-382.1</v>
      </c>
      <c r="E17">
        <v>784.3</v>
      </c>
      <c r="F17">
        <v>308.9</v>
      </c>
      <c r="G17" s="3">
        <v>1246.5</v>
      </c>
      <c r="H17" s="3">
        <v>228.8</v>
      </c>
      <c r="I17" s="2">
        <v>2076.5</v>
      </c>
      <c r="J17" s="2">
        <v>2.576167824289155</v>
      </c>
      <c r="K17">
        <v>5793.5</v>
      </c>
      <c r="L17">
        <v>307.3</v>
      </c>
      <c r="M17">
        <v>1276.1</v>
      </c>
      <c r="O17" s="17">
        <v>1</v>
      </c>
      <c r="P17" s="1">
        <v>1.8294231220756112</v>
      </c>
      <c r="Q17" s="1">
        <v>1.48511</v>
      </c>
      <c r="R17" s="1">
        <v>8.278504166666668</v>
      </c>
      <c r="S17" s="12">
        <f t="shared" si="0"/>
        <v>7.112869729499999</v>
      </c>
      <c r="T17" s="12">
        <f t="shared" si="0"/>
        <v>2.1208042605</v>
      </c>
      <c r="U17" s="1">
        <v>44.941605</v>
      </c>
      <c r="V17" s="12">
        <f t="shared" si="1"/>
        <v>0.8539950234</v>
      </c>
      <c r="W17" s="1">
        <v>4.077333333333333</v>
      </c>
      <c r="X17" s="12">
        <f t="shared" si="2"/>
        <v>2099.5943745</v>
      </c>
      <c r="Y17" s="1">
        <v>107.76549833333333</v>
      </c>
      <c r="Z17" s="1">
        <v>1130.9575000000002</v>
      </c>
      <c r="AA17" s="1">
        <v>3.7999999999999994</v>
      </c>
      <c r="AB17" s="1">
        <v>9.455558333333334</v>
      </c>
      <c r="AC17" s="12">
        <f t="shared" si="3"/>
        <v>2.3895929385</v>
      </c>
      <c r="AD17" s="1">
        <v>101.69733333333333</v>
      </c>
      <c r="AE17" s="1">
        <v>3.75</v>
      </c>
      <c r="AF17" s="1">
        <v>1.7239633333333333</v>
      </c>
      <c r="AG17" s="1">
        <v>1.6888425</v>
      </c>
      <c r="AH17" s="1">
        <v>40.11180333333333</v>
      </c>
      <c r="AI17" s="1">
        <v>0.6609308333333332</v>
      </c>
      <c r="AJ17" s="10"/>
      <c r="AK17" s="10">
        <v>1.08435</v>
      </c>
      <c r="AM17">
        <v>88.1758054192447</v>
      </c>
      <c r="AN17">
        <v>66.0426327081459</v>
      </c>
      <c r="AO17">
        <v>89.1563449404066</v>
      </c>
      <c r="AP17">
        <v>93.5040108314752</v>
      </c>
      <c r="AQ17">
        <v>90.9954012757748</v>
      </c>
      <c r="AR17">
        <v>92.6897422029926</v>
      </c>
      <c r="AS17">
        <v>82.27611940298507</v>
      </c>
      <c r="AT17">
        <v>84.1148933500339</v>
      </c>
      <c r="AU17">
        <v>92.1162626294582</v>
      </c>
      <c r="AV17">
        <v>88.6985987727813</v>
      </c>
      <c r="AW17">
        <v>102.265560165975</v>
      </c>
      <c r="AX17">
        <v>84.8651597998584</v>
      </c>
      <c r="AY17">
        <v>91.7488780162289</v>
      </c>
      <c r="AZ17">
        <v>78.649827852551</v>
      </c>
      <c r="BA17">
        <v>88.4322255383007</v>
      </c>
      <c r="BB17">
        <v>48.2186375768829</v>
      </c>
      <c r="BC17">
        <v>99.2803949460296</v>
      </c>
      <c r="BD17">
        <v>96.8703275569258</v>
      </c>
      <c r="BE17">
        <v>95.862070768937</v>
      </c>
      <c r="BF17">
        <v>89.3516454115759</v>
      </c>
      <c r="BG17">
        <v>93.057754812901</v>
      </c>
      <c r="BI17">
        <v>14610874609</v>
      </c>
      <c r="BJ17">
        <v>232677615494</v>
      </c>
      <c r="BK17">
        <v>107614612731</v>
      </c>
      <c r="BL17">
        <v>30482411544</v>
      </c>
      <c r="BM17">
        <v>60161027693</v>
      </c>
      <c r="BN17">
        <v>11311376731</v>
      </c>
      <c r="BO17">
        <v>16516689631</v>
      </c>
      <c r="BP17">
        <v>13212299419</v>
      </c>
      <c r="BQ17">
        <v>26198701308</v>
      </c>
      <c r="BR17">
        <v>150631807916</v>
      </c>
      <c r="BS17">
        <v>41724201930</v>
      </c>
      <c r="BT17">
        <v>26393767978</v>
      </c>
      <c r="BU17">
        <v>137448181399</v>
      </c>
      <c r="BV17">
        <v>10163323111</v>
      </c>
      <c r="BW17">
        <v>11051771151</v>
      </c>
      <c r="BX17">
        <v>15077551847</v>
      </c>
      <c r="BY17">
        <v>19557411241</v>
      </c>
      <c r="BZ17">
        <v>10680170430</v>
      </c>
      <c r="CA17">
        <v>17374564357</v>
      </c>
      <c r="CB17">
        <v>44530456455</v>
      </c>
    </row>
    <row r="18" spans="1:80" ht="15">
      <c r="A18" s="14">
        <v>2001</v>
      </c>
      <c r="B18">
        <v>10286.2</v>
      </c>
      <c r="C18">
        <v>-396.60299999999995</v>
      </c>
      <c r="D18">
        <v>-371</v>
      </c>
      <c r="E18">
        <v>731.2</v>
      </c>
      <c r="F18">
        <v>296.5</v>
      </c>
      <c r="G18" s="3">
        <v>1171.7</v>
      </c>
      <c r="H18" s="3">
        <v>227</v>
      </c>
      <c r="I18" s="2">
        <v>1984</v>
      </c>
      <c r="J18" s="2">
        <v>2.143016007501042</v>
      </c>
      <c r="K18">
        <v>5984.5</v>
      </c>
      <c r="L18">
        <v>325.5</v>
      </c>
      <c r="M18">
        <v>1269.3</v>
      </c>
      <c r="O18" s="17">
        <v>1</v>
      </c>
      <c r="P18" s="1">
        <v>2.34963170932244</v>
      </c>
      <c r="Q18" s="1">
        <v>1.5487608333333334</v>
      </c>
      <c r="R18" s="1">
        <v>8.277068333333334</v>
      </c>
      <c r="S18" s="12">
        <f t="shared" si="0"/>
        <v>7.3225135866999995</v>
      </c>
      <c r="T18" s="12">
        <f t="shared" si="0"/>
        <v>2.1833125872999997</v>
      </c>
      <c r="U18" s="1">
        <v>47.186414166666665</v>
      </c>
      <c r="V18" s="12">
        <f t="shared" si="1"/>
        <v>0.87916556884</v>
      </c>
      <c r="W18" s="1">
        <v>4.20565</v>
      </c>
      <c r="X18" s="12">
        <f t="shared" si="2"/>
        <v>2161.4775637</v>
      </c>
      <c r="Y18" s="1">
        <v>121.5289475</v>
      </c>
      <c r="Z18" s="1">
        <v>1290.9945833333334</v>
      </c>
      <c r="AA18" s="1">
        <v>3.7999999999999994</v>
      </c>
      <c r="AB18" s="1">
        <v>9.342341666666666</v>
      </c>
      <c r="AC18" s="12">
        <f t="shared" si="3"/>
        <v>2.4600235101</v>
      </c>
      <c r="AD18" s="1">
        <v>111.23125</v>
      </c>
      <c r="AE18" s="1">
        <v>3.75</v>
      </c>
      <c r="AF18" s="1">
        <v>1.7917225</v>
      </c>
      <c r="AG18" s="1">
        <v>1.6876149999999999</v>
      </c>
      <c r="AH18" s="1">
        <v>44.4319</v>
      </c>
      <c r="AI18" s="1">
        <v>0.694655</v>
      </c>
      <c r="AJ18" s="10"/>
      <c r="AK18" s="10">
        <v>1.11631</v>
      </c>
      <c r="AM18">
        <v>90.6678045658205</v>
      </c>
      <c r="AN18">
        <v>70.5585161602879</v>
      </c>
      <c r="AO18">
        <v>91.4076497624055</v>
      </c>
      <c r="AP18">
        <v>94.1799536705106</v>
      </c>
      <c r="AQ18">
        <v>92.4788607031598</v>
      </c>
      <c r="AR18">
        <v>94.5285740039661</v>
      </c>
      <c r="AS18">
        <v>85.30783582089552</v>
      </c>
      <c r="AT18">
        <v>88.2132694323798</v>
      </c>
      <c r="AU18">
        <v>93.1441317645882</v>
      </c>
      <c r="AV18">
        <v>91.171352687975</v>
      </c>
      <c r="AW18">
        <v>101.44398340249</v>
      </c>
      <c r="AX18">
        <v>88.3165581211762</v>
      </c>
      <c r="AY18">
        <v>93.0487621117999</v>
      </c>
      <c r="AZ18">
        <v>83.6539234236537</v>
      </c>
      <c r="BA18">
        <v>92.1130726558417</v>
      </c>
      <c r="BB18">
        <v>57.31925264013</v>
      </c>
      <c r="BC18">
        <v>98.1758848631914</v>
      </c>
      <c r="BD18">
        <v>97.836316483445</v>
      </c>
      <c r="BE18">
        <v>96.8101662042852</v>
      </c>
      <c r="BF18">
        <v>90.8053152590743</v>
      </c>
      <c r="BG18">
        <v>94.2078506542211</v>
      </c>
      <c r="BI18">
        <v>15258651971</v>
      </c>
      <c r="BJ18">
        <v>220104006852</v>
      </c>
      <c r="BK18">
        <v>109380467092</v>
      </c>
      <c r="BL18">
        <v>30980359906</v>
      </c>
      <c r="BM18">
        <v>60490608053</v>
      </c>
      <c r="BN18">
        <v>10290361121</v>
      </c>
      <c r="BO18">
        <v>18626190028</v>
      </c>
      <c r="BP18">
        <v>12158052856</v>
      </c>
      <c r="BQ18">
        <v>24950543676</v>
      </c>
      <c r="BR18">
        <v>129708153625</v>
      </c>
      <c r="BS18">
        <v>36491187136</v>
      </c>
      <c r="BT18">
        <v>23071705891</v>
      </c>
      <c r="BU18">
        <v>132774583100</v>
      </c>
      <c r="BV18">
        <v>9953602491</v>
      </c>
      <c r="BW18">
        <v>9180003092</v>
      </c>
      <c r="BX18">
        <v>14414437750</v>
      </c>
      <c r="BY18">
        <v>15261401820</v>
      </c>
      <c r="BZ18">
        <v>9965927885</v>
      </c>
      <c r="CA18">
        <v>15565997008</v>
      </c>
      <c r="CB18">
        <v>42347144725</v>
      </c>
    </row>
    <row r="19" spans="1:80" ht="15">
      <c r="A19" s="14">
        <v>2002</v>
      </c>
      <c r="B19">
        <v>10642.3</v>
      </c>
      <c r="C19">
        <v>-457.24799999999993</v>
      </c>
      <c r="D19">
        <v>-427.2</v>
      </c>
      <c r="E19">
        <v>700.3</v>
      </c>
      <c r="F19">
        <v>302.7</v>
      </c>
      <c r="G19" s="3">
        <v>1193.9</v>
      </c>
      <c r="H19" s="3">
        <v>236.3</v>
      </c>
      <c r="I19" s="2">
        <v>1990.4</v>
      </c>
      <c r="J19" s="2">
        <v>2.9669901649552077</v>
      </c>
      <c r="K19">
        <v>6116.4</v>
      </c>
      <c r="L19">
        <v>327.8</v>
      </c>
      <c r="M19">
        <v>1253.2</v>
      </c>
      <c r="O19" s="17">
        <v>1</v>
      </c>
      <c r="P19" s="1">
        <v>2.9203630177551925</v>
      </c>
      <c r="Q19" s="1">
        <v>1.5693183333333334</v>
      </c>
      <c r="R19" s="1">
        <v>8.2769575</v>
      </c>
      <c r="S19" s="12">
        <f t="shared" si="0"/>
        <v>6.9572111333999995</v>
      </c>
      <c r="T19" s="12">
        <f t="shared" si="0"/>
        <v>2.0743924145999997</v>
      </c>
      <c r="U19" s="1">
        <v>48.61031916666666</v>
      </c>
      <c r="V19" s="12">
        <f t="shared" si="1"/>
        <v>0.83530612968</v>
      </c>
      <c r="W19" s="1">
        <v>4.737824999999999</v>
      </c>
      <c r="X19" s="12">
        <f t="shared" si="2"/>
        <v>2053.6466874</v>
      </c>
      <c r="Y19" s="1">
        <v>125.38801916666667</v>
      </c>
      <c r="Z19" s="1">
        <v>1251.0883333333334</v>
      </c>
      <c r="AA19" s="1">
        <v>3.7999999999999994</v>
      </c>
      <c r="AB19" s="1">
        <v>9.655958333333333</v>
      </c>
      <c r="AC19" s="12">
        <f t="shared" si="3"/>
        <v>2.3372989002</v>
      </c>
      <c r="AD19" s="1">
        <v>120.57815833333333</v>
      </c>
      <c r="AE19" s="1">
        <v>3.75</v>
      </c>
      <c r="AF19" s="1">
        <v>1.7905883333333334</v>
      </c>
      <c r="AG19" s="1">
        <v>1.5586075000000001</v>
      </c>
      <c r="AH19" s="1">
        <v>42.96008333333334</v>
      </c>
      <c r="AI19" s="1">
        <v>0.6672233333333334</v>
      </c>
      <c r="AJ19" s="10"/>
      <c r="AK19" s="10">
        <v>1.06062</v>
      </c>
      <c r="AM19">
        <v>92.1058246212929</v>
      </c>
      <c r="AN19">
        <v>76.5208664959513</v>
      </c>
      <c r="AO19">
        <v>93.4719950144114</v>
      </c>
      <c r="AP19">
        <v>93.4585829870506</v>
      </c>
      <c r="AQ19">
        <v>94.2515947188847</v>
      </c>
      <c r="AR19">
        <v>95.8716423291869</v>
      </c>
      <c r="AS19">
        <v>89.0547263681592</v>
      </c>
      <c r="AT19">
        <v>92.3169087913734</v>
      </c>
      <c r="AU19">
        <v>98.4416466770146</v>
      </c>
      <c r="AV19">
        <v>93.4151479073175</v>
      </c>
      <c r="AW19">
        <v>100.531313937304</v>
      </c>
      <c r="AX19">
        <v>90.7568000557239</v>
      </c>
      <c r="AY19">
        <v>94.7309650590103</v>
      </c>
      <c r="AZ19">
        <v>87.8626272071772</v>
      </c>
      <c r="BA19">
        <v>95.1405399025411</v>
      </c>
      <c r="BB19">
        <v>64.7000116049669</v>
      </c>
      <c r="BC19">
        <v>98.4018073801356</v>
      </c>
      <c r="BD19">
        <v>97.4531142646604</v>
      </c>
      <c r="BE19">
        <v>97.4323644192887</v>
      </c>
      <c r="BF19">
        <v>91.4385088736288</v>
      </c>
      <c r="BG19">
        <v>95.3912826068838</v>
      </c>
      <c r="BI19">
        <v>16721872912</v>
      </c>
      <c r="BJ19">
        <v>213905062220</v>
      </c>
      <c r="BK19">
        <v>133484120925</v>
      </c>
      <c r="BL19">
        <v>29024412999</v>
      </c>
      <c r="BM19">
        <v>63879819766</v>
      </c>
      <c r="BN19">
        <v>12449499191</v>
      </c>
      <c r="BO19">
        <v>22484848653</v>
      </c>
      <c r="BP19">
        <v>12643712777</v>
      </c>
      <c r="BQ19">
        <v>25414530290</v>
      </c>
      <c r="BR19">
        <v>124633010715</v>
      </c>
      <c r="BS19">
        <v>36909786321</v>
      </c>
      <c r="BT19">
        <v>24733645835</v>
      </c>
      <c r="BU19">
        <v>136142467299</v>
      </c>
      <c r="BV19">
        <v>10306801616</v>
      </c>
      <c r="BW19">
        <v>6219095977</v>
      </c>
      <c r="BX19">
        <v>13891459823</v>
      </c>
      <c r="BY19">
        <v>15093223654</v>
      </c>
      <c r="BZ19">
        <v>9774446407</v>
      </c>
      <c r="CA19">
        <v>15682846728</v>
      </c>
      <c r="CB19">
        <v>41811573392</v>
      </c>
    </row>
    <row r="20" spans="1:80" ht="15">
      <c r="A20" s="14">
        <v>2003</v>
      </c>
      <c r="B20">
        <v>11142.2</v>
      </c>
      <c r="C20">
        <v>-519.0889999999999</v>
      </c>
      <c r="D20">
        <v>-504.1</v>
      </c>
      <c r="E20">
        <v>726.8</v>
      </c>
      <c r="F20">
        <v>314.2</v>
      </c>
      <c r="G20" s="3">
        <v>1289.3</v>
      </c>
      <c r="H20" s="3">
        <v>255.9</v>
      </c>
      <c r="I20" s="2">
        <v>2085.4</v>
      </c>
      <c r="J20" s="2">
        <v>1.6737319021739028</v>
      </c>
      <c r="K20">
        <v>6388.3</v>
      </c>
      <c r="L20">
        <v>339.9</v>
      </c>
      <c r="M20">
        <v>1289</v>
      </c>
      <c r="O20" s="17">
        <v>1</v>
      </c>
      <c r="P20" s="1">
        <v>3.0774751184780142</v>
      </c>
      <c r="Q20" s="1">
        <v>1.4010516666666668</v>
      </c>
      <c r="R20" s="1">
        <v>8.277036666666666</v>
      </c>
      <c r="S20" s="12">
        <f t="shared" si="0"/>
        <v>5.8056130241999995</v>
      </c>
      <c r="T20" s="12">
        <f t="shared" si="0"/>
        <v>1.7310268997999998</v>
      </c>
      <c r="U20" s="1">
        <v>46.583284166666665</v>
      </c>
      <c r="V20" s="12">
        <f t="shared" si="1"/>
        <v>0.69704139384</v>
      </c>
      <c r="W20" s="1">
        <v>4.554133333333334</v>
      </c>
      <c r="X20" s="12">
        <f t="shared" si="2"/>
        <v>1713.7151262</v>
      </c>
      <c r="Y20" s="1">
        <v>115.93346416666668</v>
      </c>
      <c r="Z20" s="1">
        <v>1191.6141666666667</v>
      </c>
      <c r="AA20" s="1">
        <v>3.7999999999999994</v>
      </c>
      <c r="AB20" s="1">
        <v>10.789019166666668</v>
      </c>
      <c r="AC20" s="12">
        <f t="shared" si="3"/>
        <v>1.9504155725999999</v>
      </c>
      <c r="AD20" s="1">
        <v>129.22235</v>
      </c>
      <c r="AE20" s="1">
        <v>3.75</v>
      </c>
      <c r="AF20" s="1">
        <v>1.7421833333333334</v>
      </c>
      <c r="AG20" s="1">
        <v>1.3466508333333331</v>
      </c>
      <c r="AH20" s="1">
        <v>41.48461666666667</v>
      </c>
      <c r="AI20" s="1">
        <v>0.6124725</v>
      </c>
      <c r="AJ20" s="10"/>
      <c r="AK20" s="10">
        <v>0.88506</v>
      </c>
      <c r="AM20">
        <v>94.1967143161937</v>
      </c>
      <c r="AN20">
        <v>87.7811613260433</v>
      </c>
      <c r="AO20">
        <v>96.0504790838981</v>
      </c>
      <c r="AP20">
        <v>94.5388798235898</v>
      </c>
      <c r="AQ20">
        <v>96.2394303515799</v>
      </c>
      <c r="AR20">
        <v>96.8631692806923</v>
      </c>
      <c r="AS20">
        <v>92.44402985074626</v>
      </c>
      <c r="AT20">
        <v>95.5294293844541</v>
      </c>
      <c r="AU20">
        <v>99.1007496628145</v>
      </c>
      <c r="AV20">
        <v>95.9153768660133</v>
      </c>
      <c r="AW20">
        <v>100.282157676348</v>
      </c>
      <c r="AX20">
        <v>93.9458317370761</v>
      </c>
      <c r="AY20">
        <v>95.6714694340409</v>
      </c>
      <c r="AZ20">
        <v>91.858740676344</v>
      </c>
      <c r="BA20">
        <v>97.1504206923297</v>
      </c>
      <c r="BB20">
        <v>73.7785772310547</v>
      </c>
      <c r="BC20">
        <v>98.9791649234374</v>
      </c>
      <c r="BD20">
        <v>97.9480837972572</v>
      </c>
      <c r="BE20">
        <v>98.0543232158146</v>
      </c>
      <c r="BF20">
        <v>93.0883795594399</v>
      </c>
      <c r="BG20">
        <v>96.6913909492457</v>
      </c>
      <c r="BI20">
        <v>18962966561</v>
      </c>
      <c r="BJ20">
        <v>227600078557</v>
      </c>
      <c r="BK20">
        <v>163250111953</v>
      </c>
      <c r="BL20">
        <v>29897478852</v>
      </c>
      <c r="BM20">
        <v>69613217388</v>
      </c>
      <c r="BN20">
        <v>13752095507</v>
      </c>
      <c r="BO20">
        <v>25959130611</v>
      </c>
      <c r="BP20">
        <v>13008684380</v>
      </c>
      <c r="BQ20">
        <v>26653613998</v>
      </c>
      <c r="BR20">
        <v>121232305875</v>
      </c>
      <c r="BS20">
        <v>38344929642</v>
      </c>
      <c r="BT20">
        <v>26188037698</v>
      </c>
      <c r="BU20">
        <v>139700387648</v>
      </c>
      <c r="BV20">
        <v>11435305072</v>
      </c>
      <c r="BW20">
        <v>10948543780</v>
      </c>
      <c r="BX20">
        <v>19524967527</v>
      </c>
      <c r="BY20">
        <v>15489461629</v>
      </c>
      <c r="BZ20">
        <v>11071898161</v>
      </c>
      <c r="CA20">
        <v>16105656273</v>
      </c>
      <c r="CB20">
        <v>43741557221</v>
      </c>
    </row>
    <row r="21" spans="1:80" ht="15">
      <c r="A21" s="14">
        <v>2004</v>
      </c>
      <c r="B21">
        <v>11853.3</v>
      </c>
      <c r="C21">
        <v>-628.519</v>
      </c>
      <c r="D21">
        <v>-618.7</v>
      </c>
      <c r="E21">
        <v>817</v>
      </c>
      <c r="F21">
        <v>363.2</v>
      </c>
      <c r="G21" s="3">
        <v>1501.7</v>
      </c>
      <c r="H21" s="3">
        <v>297.3</v>
      </c>
      <c r="I21">
        <v>2340.9</v>
      </c>
      <c r="J21" s="2">
        <v>1.5609714781798623</v>
      </c>
      <c r="K21">
        <v>6699.6</v>
      </c>
      <c r="L21">
        <v>357.4</v>
      </c>
      <c r="M21">
        <v>1317.3</v>
      </c>
      <c r="O21" s="17">
        <v>1</v>
      </c>
      <c r="P21" s="1">
        <v>2.925119449515863</v>
      </c>
      <c r="Q21" s="1">
        <v>1.3010191666666666</v>
      </c>
      <c r="R21" s="1">
        <v>8.276800833333333</v>
      </c>
      <c r="S21" s="12">
        <f t="shared" si="0"/>
        <v>5.2794699145</v>
      </c>
      <c r="T21" s="12">
        <f t="shared" si="0"/>
        <v>1.5741497754999998</v>
      </c>
      <c r="U21" s="1">
        <v>45.31646666666666</v>
      </c>
      <c r="V21" s="12">
        <f t="shared" si="1"/>
        <v>0.6338708854</v>
      </c>
      <c r="W21" s="1">
        <v>4.481983333333334</v>
      </c>
      <c r="X21" s="12">
        <f t="shared" si="2"/>
        <v>1558.4069095</v>
      </c>
      <c r="Y21" s="1">
        <v>108.19256916666667</v>
      </c>
      <c r="Z21" s="1">
        <v>1145.3191666666667</v>
      </c>
      <c r="AA21" s="1">
        <v>3.7999999999999994</v>
      </c>
      <c r="AB21" s="1">
        <v>11.285966666666667</v>
      </c>
      <c r="AC21" s="12">
        <f t="shared" si="3"/>
        <v>1.7736559935</v>
      </c>
      <c r="AD21" s="1">
        <v>132.888025</v>
      </c>
      <c r="AE21" s="1">
        <v>3.75</v>
      </c>
      <c r="AF21" s="1">
        <v>1.6902283333333334</v>
      </c>
      <c r="AG21" s="1">
        <v>1.2434958333333335</v>
      </c>
      <c r="AH21" s="1">
        <v>40.222414917502086</v>
      </c>
      <c r="AI21" s="1">
        <v>0.54618</v>
      </c>
      <c r="AJ21" s="10"/>
      <c r="AK21" s="10">
        <v>0.80485</v>
      </c>
      <c r="AM21">
        <v>96.7185833155537</v>
      </c>
      <c r="AN21">
        <v>93.5739497543083</v>
      </c>
      <c r="AO21">
        <v>97.8343849809146</v>
      </c>
      <c r="AP21">
        <v>98.2109425677805</v>
      </c>
      <c r="AQ21">
        <v>98.2940216585073</v>
      </c>
      <c r="AR21">
        <v>98.4766540472328</v>
      </c>
      <c r="AS21">
        <v>95.92661691542288</v>
      </c>
      <c r="AT21">
        <v>97.6261794218961</v>
      </c>
      <c r="AU21">
        <v>98.6907680739412</v>
      </c>
      <c r="AV21">
        <v>98.0401135635131</v>
      </c>
      <c r="AW21">
        <v>100.273858921162</v>
      </c>
      <c r="AX21">
        <v>97.3194487978732</v>
      </c>
      <c r="AY21">
        <v>97.1242810702676</v>
      </c>
      <c r="AZ21">
        <v>96.1653382815982</v>
      </c>
      <c r="BA21">
        <v>98.3534827254793</v>
      </c>
      <c r="BB21">
        <v>84.8439131948474</v>
      </c>
      <c r="BC21">
        <v>99.3054974479123</v>
      </c>
      <c r="BD21">
        <v>99.5766932270917</v>
      </c>
      <c r="BE21">
        <v>98.8416044007797</v>
      </c>
      <c r="BF21">
        <v>95.6568268973513</v>
      </c>
      <c r="BG21">
        <v>97.9914992916076</v>
      </c>
      <c r="BI21">
        <v>22733624272</v>
      </c>
      <c r="BJ21">
        <v>259731653672</v>
      </c>
      <c r="BK21">
        <v>210517154647</v>
      </c>
      <c r="BL21">
        <v>32617719765</v>
      </c>
      <c r="BM21">
        <v>79110073675</v>
      </c>
      <c r="BN21">
        <v>16436821606</v>
      </c>
      <c r="BO21">
        <v>27568789174</v>
      </c>
      <c r="BP21">
        <v>14789732495</v>
      </c>
      <c r="BQ21">
        <v>29405696956</v>
      </c>
      <c r="BR21">
        <v>133339173768</v>
      </c>
      <c r="BS21">
        <v>47814032478</v>
      </c>
      <c r="BT21">
        <v>29050830050</v>
      </c>
      <c r="BU21">
        <v>157820595364</v>
      </c>
      <c r="BV21">
        <v>13173711452</v>
      </c>
      <c r="BW21">
        <v>17111894474</v>
      </c>
      <c r="BX21">
        <v>22502212793</v>
      </c>
      <c r="BY21">
        <v>15594001562</v>
      </c>
      <c r="BZ21">
        <v>12084298139</v>
      </c>
      <c r="CA21">
        <v>18645612940</v>
      </c>
      <c r="CB21">
        <v>47662416670</v>
      </c>
    </row>
    <row r="22" spans="1:80" ht="15">
      <c r="A22" s="14">
        <v>2005</v>
      </c>
      <c r="B22">
        <v>12623</v>
      </c>
      <c r="C22">
        <v>-745.774</v>
      </c>
      <c r="D22">
        <v>-722.7</v>
      </c>
      <c r="E22">
        <v>906.1</v>
      </c>
      <c r="F22">
        <v>399</v>
      </c>
      <c r="G22" s="3">
        <v>1708</v>
      </c>
      <c r="H22" s="3">
        <v>319.8</v>
      </c>
      <c r="I22">
        <v>2564.3</v>
      </c>
      <c r="J22" s="2">
        <v>0.8937266409582589</v>
      </c>
      <c r="K22">
        <v>7071.5</v>
      </c>
      <c r="L22">
        <v>390.7</v>
      </c>
      <c r="M22">
        <v>1374.4</v>
      </c>
      <c r="O22" s="17">
        <v>1</v>
      </c>
      <c r="P22" s="1">
        <v>2.434390036231884</v>
      </c>
      <c r="Q22" s="1">
        <v>1.2117633333333333</v>
      </c>
      <c r="R22" s="1">
        <v>8.194316666666667</v>
      </c>
      <c r="S22" s="12">
        <f t="shared" si="0"/>
        <v>5.2757965552999995</v>
      </c>
      <c r="T22" s="12">
        <f t="shared" si="0"/>
        <v>1.5730545106999998</v>
      </c>
      <c r="U22" s="1">
        <v>44.09997499999999</v>
      </c>
      <c r="V22" s="12">
        <f t="shared" si="1"/>
        <v>0.63342984956</v>
      </c>
      <c r="W22" s="1">
        <v>4.4877</v>
      </c>
      <c r="X22" s="12">
        <f t="shared" si="2"/>
        <v>1557.3225983</v>
      </c>
      <c r="Y22" s="1">
        <v>110.21821166666668</v>
      </c>
      <c r="Z22" s="1">
        <v>1024.1166666666668</v>
      </c>
      <c r="AA22" s="1">
        <v>3.7870916666666665</v>
      </c>
      <c r="AB22" s="1">
        <v>10.897891666666666</v>
      </c>
      <c r="AC22" s="12">
        <f t="shared" si="3"/>
        <v>1.7724219158999999</v>
      </c>
      <c r="AD22" s="1">
        <v>131.27433333333332</v>
      </c>
      <c r="AE22" s="1">
        <v>3.747083333333333</v>
      </c>
      <c r="AF22" s="1">
        <v>1.6643974999999998</v>
      </c>
      <c r="AG22" s="1">
        <v>1.2451766666666666</v>
      </c>
      <c r="AH22" s="1">
        <v>40.22013020833333</v>
      </c>
      <c r="AI22" s="1">
        <v>0.5499983333333334</v>
      </c>
      <c r="AJ22" s="10"/>
      <c r="AK22" s="10">
        <v>0.80429</v>
      </c>
      <c r="AM22">
        <v>100</v>
      </c>
      <c r="AN22">
        <v>100</v>
      </c>
      <c r="AO22">
        <v>100</v>
      </c>
      <c r="AP22">
        <v>100</v>
      </c>
      <c r="AQ22">
        <v>100</v>
      </c>
      <c r="AR22">
        <v>100</v>
      </c>
      <c r="AS22">
        <v>100</v>
      </c>
      <c r="AT22">
        <v>100</v>
      </c>
      <c r="AU22">
        <v>100</v>
      </c>
      <c r="AV22">
        <v>100</v>
      </c>
      <c r="AW22">
        <v>100</v>
      </c>
      <c r="AX22">
        <v>100</v>
      </c>
      <c r="AY22">
        <v>100</v>
      </c>
      <c r="AZ22">
        <v>100</v>
      </c>
      <c r="BA22">
        <v>100</v>
      </c>
      <c r="BB22">
        <v>100</v>
      </c>
      <c r="BC22">
        <v>100</v>
      </c>
      <c r="BD22">
        <v>100</v>
      </c>
      <c r="BE22">
        <v>100</v>
      </c>
      <c r="BF22">
        <v>100</v>
      </c>
      <c r="BG22">
        <v>100</v>
      </c>
      <c r="BI22">
        <v>26220593187</v>
      </c>
      <c r="BJ22">
        <v>291865611049</v>
      </c>
      <c r="BK22">
        <v>259829233591</v>
      </c>
      <c r="BL22">
        <v>34771520765</v>
      </c>
      <c r="BM22">
        <v>86933951839</v>
      </c>
      <c r="BN22">
        <v>19874950933</v>
      </c>
      <c r="BO22">
        <v>28769939592</v>
      </c>
      <c r="BP22">
        <v>17128868537</v>
      </c>
      <c r="BQ22">
        <v>32418450057</v>
      </c>
      <c r="BR22">
        <v>141950220208</v>
      </c>
      <c r="BS22">
        <v>45522751413</v>
      </c>
      <c r="BT22">
        <v>34675835227</v>
      </c>
      <c r="BU22">
        <v>172480545784</v>
      </c>
      <c r="BV22">
        <v>15502607343</v>
      </c>
      <c r="BW22">
        <v>25109245228</v>
      </c>
      <c r="BX22">
        <v>28965899119</v>
      </c>
      <c r="BY22">
        <v>15387765201</v>
      </c>
      <c r="BZ22">
        <v>13455172662</v>
      </c>
      <c r="CA22">
        <v>21034778305</v>
      </c>
      <c r="CB22">
        <v>52368742552</v>
      </c>
    </row>
    <row r="23" spans="1:80" ht="15">
      <c r="A23" s="14">
        <v>2006</v>
      </c>
      <c r="B23">
        <v>13377.2</v>
      </c>
      <c r="C23">
        <v>-800.621</v>
      </c>
      <c r="D23">
        <v>-769.3</v>
      </c>
      <c r="E23">
        <v>1024.4</v>
      </c>
      <c r="F23">
        <v>446.6</v>
      </c>
      <c r="G23" s="3">
        <v>1884.9</v>
      </c>
      <c r="H23" s="3">
        <v>355.4</v>
      </c>
      <c r="I23">
        <v>2752.2</v>
      </c>
      <c r="J23" s="2">
        <v>1.5289971124936796</v>
      </c>
      <c r="K23">
        <v>7483.6</v>
      </c>
      <c r="L23">
        <v>425.8</v>
      </c>
      <c r="M23">
        <v>1448.5</v>
      </c>
      <c r="O23" s="17">
        <v>1</v>
      </c>
      <c r="P23" s="1">
        <v>2.1753266666666664</v>
      </c>
      <c r="Q23" s="1">
        <v>1.1343633333333334</v>
      </c>
      <c r="R23" s="1">
        <v>7.973438333333333</v>
      </c>
      <c r="S23" s="12">
        <f t="shared" si="0"/>
        <v>5.2265341846</v>
      </c>
      <c r="T23" s="12">
        <f t="shared" si="0"/>
        <v>1.5583662274</v>
      </c>
      <c r="U23" s="1">
        <v>45.30700833333333</v>
      </c>
      <c r="V23" s="12">
        <f t="shared" si="1"/>
        <v>0.62751524392</v>
      </c>
      <c r="W23" s="1">
        <v>4.455808333333334</v>
      </c>
      <c r="X23" s="12">
        <f t="shared" si="2"/>
        <v>1542.7812106000001</v>
      </c>
      <c r="Y23" s="1">
        <v>116.29931166666667</v>
      </c>
      <c r="Z23" s="1">
        <v>954.7905158333334</v>
      </c>
      <c r="AA23" s="1">
        <v>3.6681769583333335</v>
      </c>
      <c r="AB23" s="1">
        <v>10.899241666666667</v>
      </c>
      <c r="AC23" s="12">
        <f t="shared" si="3"/>
        <v>1.7558720538</v>
      </c>
      <c r="AD23" s="1">
        <v>128.65166666666667</v>
      </c>
      <c r="AE23" s="1">
        <v>3.7449999999999997</v>
      </c>
      <c r="AF23" s="1">
        <v>1.588933333333333</v>
      </c>
      <c r="AG23" s="1">
        <v>1.2538433333333332</v>
      </c>
      <c r="AH23" s="1">
        <v>37.88198322153632</v>
      </c>
      <c r="AI23" s="1">
        <v>0.5434866666666667</v>
      </c>
      <c r="AJ23" s="10"/>
      <c r="AK23" s="10">
        <v>0.79678</v>
      </c>
      <c r="AM23">
        <v>103.225944100704</v>
      </c>
      <c r="AN23">
        <v>104.183680531525</v>
      </c>
      <c r="AO23">
        <v>102.002025395342</v>
      </c>
      <c r="AP23">
        <v>101.4631890432</v>
      </c>
      <c r="AQ23">
        <v>101.683726450082</v>
      </c>
      <c r="AR23">
        <v>101.577429241031</v>
      </c>
      <c r="AS23">
        <v>106.14552238806</v>
      </c>
      <c r="AT23">
        <v>103.938894713195</v>
      </c>
      <c r="AU23">
        <v>102.114186497804</v>
      </c>
      <c r="AV23">
        <v>102.069786610495</v>
      </c>
      <c r="AW23">
        <v>100.240663900414</v>
      </c>
      <c r="AX23">
        <v>102.241725583069</v>
      </c>
      <c r="AY23">
        <v>103.609235642244</v>
      </c>
      <c r="AZ23">
        <v>103.62937691313</v>
      </c>
      <c r="BA23">
        <v>101.167653059504</v>
      </c>
      <c r="BB23">
        <v>108.239526517349</v>
      </c>
      <c r="BC23">
        <v>102.207346665551</v>
      </c>
      <c r="BD23">
        <v>101.020916334661</v>
      </c>
      <c r="BE23">
        <v>101.058777589986</v>
      </c>
      <c r="BF23">
        <v>104.637474360118</v>
      </c>
      <c r="BG23">
        <v>102.333527793983</v>
      </c>
      <c r="BI23">
        <v>28031247072</v>
      </c>
      <c r="BJ23">
        <v>307723064224</v>
      </c>
      <c r="BK23">
        <v>305778876099</v>
      </c>
      <c r="BL23">
        <v>38082574458</v>
      </c>
      <c r="BM23">
        <v>91215229465</v>
      </c>
      <c r="BN23">
        <v>22992712582</v>
      </c>
      <c r="BO23">
        <v>28777532242</v>
      </c>
      <c r="BP23">
        <v>19399135708</v>
      </c>
      <c r="BQ23">
        <v>34104877665</v>
      </c>
      <c r="BR23">
        <v>152244039824</v>
      </c>
      <c r="BS23">
        <v>47636132257</v>
      </c>
      <c r="BT23">
        <v>37521096729</v>
      </c>
      <c r="BU23">
        <v>200499681947</v>
      </c>
      <c r="BV23">
        <v>18068285312</v>
      </c>
      <c r="BW23">
        <v>28959183992</v>
      </c>
      <c r="BX23">
        <v>33086758506</v>
      </c>
      <c r="BY23">
        <v>18068465963</v>
      </c>
      <c r="BZ23">
        <v>14746691130</v>
      </c>
      <c r="CA23">
        <v>23684861320</v>
      </c>
      <c r="CB23">
        <v>54612972216</v>
      </c>
    </row>
    <row r="24" spans="1:80" ht="15">
      <c r="A24" s="14">
        <v>2007</v>
      </c>
      <c r="B24">
        <v>14028.7</v>
      </c>
      <c r="C24">
        <v>-710.303</v>
      </c>
      <c r="D24">
        <v>-713.1</v>
      </c>
      <c r="E24">
        <v>1162</v>
      </c>
      <c r="F24">
        <v>499.7</v>
      </c>
      <c r="G24" s="3">
        <v>2000.7</v>
      </c>
      <c r="H24" s="3">
        <v>374</v>
      </c>
      <c r="I24">
        <v>2751.7</v>
      </c>
      <c r="J24" s="2">
        <v>1.710266706536001</v>
      </c>
      <c r="K24">
        <v>7863</v>
      </c>
      <c r="L24">
        <v>441.8</v>
      </c>
      <c r="M24">
        <v>1485.3</v>
      </c>
      <c r="O24" s="17">
        <v>1</v>
      </c>
      <c r="P24" s="1">
        <v>1.9470583333333333</v>
      </c>
      <c r="Q24" s="1">
        <v>1.0740991666666668</v>
      </c>
      <c r="R24" s="1">
        <v>7.6075325000000005</v>
      </c>
      <c r="S24" s="12">
        <f t="shared" si="0"/>
        <v>4.7924874377</v>
      </c>
      <c r="T24" s="12">
        <f t="shared" si="0"/>
        <v>1.4289489563</v>
      </c>
      <c r="U24" s="1">
        <v>41.348533333333336</v>
      </c>
      <c r="V24" s="12">
        <f t="shared" si="1"/>
        <v>0.5754021340400001</v>
      </c>
      <c r="W24" s="1">
        <v>4.108082949055776</v>
      </c>
      <c r="X24" s="12">
        <f t="shared" si="2"/>
        <v>1414.6582247</v>
      </c>
      <c r="Y24" s="1">
        <v>117.75352916666667</v>
      </c>
      <c r="Z24" s="1">
        <v>929.2572616666667</v>
      </c>
      <c r="AA24" s="1">
        <v>3.437569382262475</v>
      </c>
      <c r="AB24" s="1">
        <v>10.928191666666667</v>
      </c>
      <c r="AC24" s="12">
        <f t="shared" si="3"/>
        <v>1.6100525631</v>
      </c>
      <c r="AD24" s="1">
        <v>125.80810833333332</v>
      </c>
      <c r="AE24" s="1">
        <v>3.7475</v>
      </c>
      <c r="AF24" s="1">
        <v>1.5071016666666668</v>
      </c>
      <c r="AG24" s="1">
        <v>1.2003658333333331</v>
      </c>
      <c r="AH24" s="1">
        <v>34.51818059170133</v>
      </c>
      <c r="AI24" s="1">
        <v>0.4997716666666666</v>
      </c>
      <c r="AJ24" s="10"/>
      <c r="AK24" s="10">
        <v>0.73061</v>
      </c>
      <c r="AM24">
        <v>106.170642201835</v>
      </c>
      <c r="AN24">
        <v>107.972870094816</v>
      </c>
      <c r="AO24">
        <v>104.183220378593</v>
      </c>
      <c r="AP24">
        <v>106.282991484517</v>
      </c>
      <c r="AQ24">
        <v>103.196855066014</v>
      </c>
      <c r="AR24">
        <v>103.912024517757</v>
      </c>
      <c r="AS24">
        <v>112.906988710046</v>
      </c>
      <c r="AT24">
        <v>109.011034519134</v>
      </c>
      <c r="AU24">
        <v>102.635073026249</v>
      </c>
      <c r="AV24">
        <v>103.928931220808</v>
      </c>
      <c r="AW24">
        <v>100.298755186722</v>
      </c>
      <c r="AX24">
        <v>104.832886381314</v>
      </c>
      <c r="AY24">
        <v>105.709760773527</v>
      </c>
      <c r="AZ24">
        <v>107.740186874922</v>
      </c>
      <c r="BA24">
        <v>102.800681201207</v>
      </c>
      <c r="BB24">
        <v>114.065219914123</v>
      </c>
      <c r="BC24">
        <v>106.468077985106</v>
      </c>
      <c r="BD24">
        <v>103.137450199203</v>
      </c>
      <c r="BE24">
        <v>101.79917100087</v>
      </c>
      <c r="BF24">
        <v>107.01863907964</v>
      </c>
      <c r="BG24">
        <v>104.708725727144</v>
      </c>
      <c r="BI24">
        <v>27193409748</v>
      </c>
      <c r="BJ24">
        <v>317481896694</v>
      </c>
      <c r="BK24">
        <v>340106645764</v>
      </c>
      <c r="BL24">
        <v>42492266040</v>
      </c>
      <c r="BM24">
        <v>96631595724</v>
      </c>
      <c r="BN24">
        <v>25113348871</v>
      </c>
      <c r="BO24">
        <v>30491013653</v>
      </c>
      <c r="BP24">
        <v>21077524111</v>
      </c>
      <c r="BQ24">
        <v>36466828763</v>
      </c>
      <c r="BR24">
        <v>149423010124</v>
      </c>
      <c r="BS24">
        <v>49319146295</v>
      </c>
      <c r="BT24">
        <v>33701169226</v>
      </c>
      <c r="BU24">
        <v>212878005162</v>
      </c>
      <c r="BV24">
        <v>19133966199</v>
      </c>
      <c r="BW24">
        <v>33740485962</v>
      </c>
      <c r="BX24">
        <v>37164681640</v>
      </c>
      <c r="BY24">
        <v>18692293116</v>
      </c>
      <c r="BZ24">
        <v>15256360201</v>
      </c>
      <c r="CA24">
        <v>23792955289</v>
      </c>
      <c r="CB24">
        <v>58070295574</v>
      </c>
    </row>
    <row r="25" spans="1:80" ht="15">
      <c r="A25" s="14">
        <v>2008</v>
      </c>
      <c r="B25">
        <v>14291.5</v>
      </c>
      <c r="C25">
        <v>-677.1349999999999</v>
      </c>
      <c r="D25">
        <v>-709.7</v>
      </c>
      <c r="E25">
        <v>1297.5</v>
      </c>
      <c r="F25">
        <v>549.3</v>
      </c>
      <c r="G25" s="3">
        <v>2146.3</v>
      </c>
      <c r="H25" s="3">
        <v>410.1</v>
      </c>
      <c r="I25">
        <v>2584.8</v>
      </c>
      <c r="J25" s="2">
        <v>-0.14922352197869193</v>
      </c>
      <c r="K25">
        <v>8079.1</v>
      </c>
      <c r="L25">
        <v>440.3</v>
      </c>
      <c r="M25">
        <v>1497.9</v>
      </c>
      <c r="O25" s="17">
        <v>1</v>
      </c>
      <c r="P25" s="1">
        <v>1.8337666666666665</v>
      </c>
      <c r="Q25" s="1">
        <v>1.0670400000000002</v>
      </c>
      <c r="R25" s="1">
        <v>6.948655</v>
      </c>
      <c r="S25" s="12">
        <f t="shared" si="0"/>
        <v>4.4815638197</v>
      </c>
      <c r="T25" s="12">
        <f t="shared" si="0"/>
        <v>1.3362426143</v>
      </c>
      <c r="U25" s="1">
        <v>43.50518333333333</v>
      </c>
      <c r="V25" s="12">
        <f t="shared" si="1"/>
        <v>0.53807160044</v>
      </c>
      <c r="W25" s="1">
        <v>3.588021194083694</v>
      </c>
      <c r="X25" s="12">
        <f t="shared" si="2"/>
        <v>1322.8790267</v>
      </c>
      <c r="Y25" s="1">
        <v>103.359493968254</v>
      </c>
      <c r="Z25" s="1">
        <v>1102.0466666666666</v>
      </c>
      <c r="AA25" s="1">
        <v>3.3358333333333334</v>
      </c>
      <c r="AB25" s="1">
        <v>11.129716666666665</v>
      </c>
      <c r="AC25" s="12">
        <f t="shared" si="3"/>
        <v>1.5055967091</v>
      </c>
      <c r="AD25" s="1">
        <v>118.54601666666667</v>
      </c>
      <c r="AE25" s="1">
        <v>3.75</v>
      </c>
      <c r="AF25" s="1">
        <v>1.4148608333333332</v>
      </c>
      <c r="AG25" s="1">
        <v>1.0830899999999999</v>
      </c>
      <c r="AH25" s="1">
        <v>33.313300641233766</v>
      </c>
      <c r="AI25" s="1">
        <v>0.5439662500000001</v>
      </c>
      <c r="AJ25" s="10"/>
      <c r="AK25" s="10">
        <v>0.68321</v>
      </c>
      <c r="AM25">
        <v>110.246639641562</v>
      </c>
      <c r="AN25">
        <v>114.087480102429</v>
      </c>
      <c r="AO25">
        <v>106.652644698917</v>
      </c>
      <c r="AP25">
        <v>112.515833937041</v>
      </c>
      <c r="AQ25">
        <v>106.10072689512</v>
      </c>
      <c r="AR25">
        <v>106.643230575086</v>
      </c>
      <c r="AS25">
        <v>122.336773159099</v>
      </c>
      <c r="AT25">
        <v>113.42980365246</v>
      </c>
      <c r="AU25">
        <v>107.353692166275</v>
      </c>
      <c r="AV25">
        <v>107.436578441249</v>
      </c>
      <c r="AW25">
        <v>101.676348547717</v>
      </c>
      <c r="AX25">
        <v>109.733105794123</v>
      </c>
      <c r="AY25">
        <v>111.461198632992</v>
      </c>
      <c r="AZ25">
        <v>113.262421191821</v>
      </c>
      <c r="BA25">
        <v>105.3568718701</v>
      </c>
      <c r="BB25">
        <v>127.271672275734</v>
      </c>
      <c r="BC25">
        <v>116.975148523136</v>
      </c>
      <c r="BD25">
        <v>109.860557768924</v>
      </c>
      <c r="BE25">
        <v>104.26946738405</v>
      </c>
      <c r="BF25">
        <v>112.79764558994</v>
      </c>
      <c r="BG25">
        <v>108.49237436453</v>
      </c>
      <c r="BI25">
        <v>32072884601</v>
      </c>
      <c r="BJ25">
        <v>339074076152</v>
      </c>
      <c r="BK25">
        <v>356304560710</v>
      </c>
      <c r="BL25">
        <v>44886713687</v>
      </c>
      <c r="BM25">
        <v>99758479283</v>
      </c>
      <c r="BN25">
        <v>26931322410</v>
      </c>
      <c r="BO25">
        <v>31709337796</v>
      </c>
      <c r="BP25">
        <v>22626636129</v>
      </c>
      <c r="BQ25">
        <v>37492843241</v>
      </c>
      <c r="BR25">
        <v>143351759163</v>
      </c>
      <c r="BS25">
        <v>49823393852</v>
      </c>
      <c r="BT25">
        <v>31571136540</v>
      </c>
      <c r="BU25">
        <v>218066232793</v>
      </c>
      <c r="BV25">
        <v>21813287951</v>
      </c>
      <c r="BW25">
        <v>39217292437</v>
      </c>
      <c r="BX25">
        <v>57005380622</v>
      </c>
      <c r="BY25">
        <v>16161164311</v>
      </c>
      <c r="BZ25">
        <v>18247547895</v>
      </c>
      <c r="CA25">
        <v>24608981763</v>
      </c>
      <c r="CB25">
        <v>59740052569</v>
      </c>
    </row>
    <row r="26" spans="1:80" ht="15">
      <c r="A26" s="14">
        <v>2009</v>
      </c>
      <c r="B26">
        <v>13973.7</v>
      </c>
      <c r="C26">
        <v>-381.89599999999996</v>
      </c>
      <c r="D26">
        <v>-388.7</v>
      </c>
      <c r="E26">
        <v>1064.7</v>
      </c>
      <c r="F26">
        <v>522.7</v>
      </c>
      <c r="G26" s="3">
        <v>1587.5</v>
      </c>
      <c r="H26" s="3">
        <v>388.7</v>
      </c>
      <c r="I26">
        <v>2056.2</v>
      </c>
      <c r="J26" s="2">
        <v>3.5906175693372955</v>
      </c>
      <c r="K26">
        <v>7807.2</v>
      </c>
      <c r="L26">
        <v>373.8</v>
      </c>
      <c r="M26">
        <v>1330.7</v>
      </c>
      <c r="O26" s="17">
        <v>1</v>
      </c>
      <c r="P26" s="1">
        <v>1.99942817314426</v>
      </c>
      <c r="Q26" s="1">
        <v>1.14310055659983</v>
      </c>
      <c r="R26" s="1">
        <v>6.83141605176666</v>
      </c>
      <c r="S26" s="12">
        <f>$AK26*S$30</f>
        <v>4.7160028515</v>
      </c>
      <c r="T26" s="12">
        <f t="shared" si="0"/>
        <v>1.4061439784999998</v>
      </c>
      <c r="U26" s="1">
        <v>48.4052666666667</v>
      </c>
      <c r="V26" s="12">
        <f t="shared" si="1"/>
        <v>0.5662191378</v>
      </c>
      <c r="W26" s="1">
        <v>3.93233547791667</v>
      </c>
      <c r="X26" s="12">
        <f t="shared" si="2"/>
        <v>1392.0813165</v>
      </c>
      <c r="Y26" s="1">
        <v>93.5700890870457</v>
      </c>
      <c r="Z26" s="1">
        <v>1276.93</v>
      </c>
      <c r="AA26" s="1">
        <v>3.52450291070644</v>
      </c>
      <c r="AB26" s="1">
        <v>13.513475</v>
      </c>
      <c r="AC26" s="12">
        <f t="shared" si="3"/>
        <v>1.5843573045</v>
      </c>
      <c r="AD26" s="1">
        <v>148.901741666667</v>
      </c>
      <c r="AE26" s="1">
        <v>3.75</v>
      </c>
      <c r="AF26" s="1">
        <v>1.45451471343873</v>
      </c>
      <c r="AG26" s="1">
        <v>1.08814169630268</v>
      </c>
      <c r="AH26" s="1">
        <v>34.2857741234241</v>
      </c>
      <c r="AI26" s="1">
        <v>0.641919263495996</v>
      </c>
      <c r="AJ26" s="10"/>
      <c r="AK26" s="10">
        <v>0.71895</v>
      </c>
      <c r="AM26">
        <v>109.854661830595</v>
      </c>
      <c r="AN26">
        <v>119.662260364039</v>
      </c>
      <c r="AO26">
        <v>106.972033964322</v>
      </c>
      <c r="AP26">
        <v>111.724904853925</v>
      </c>
      <c r="AQ26">
        <v>106.194184839045</v>
      </c>
      <c r="AR26">
        <v>106.976744186047</v>
      </c>
      <c r="AS26">
        <v>135.643822459457</v>
      </c>
      <c r="AT26">
        <v>108.348219149136</v>
      </c>
      <c r="AU26">
        <v>110.923202430804</v>
      </c>
      <c r="AV26">
        <v>108.242513050646</v>
      </c>
      <c r="AW26">
        <v>100.307053941908</v>
      </c>
      <c r="AX26">
        <v>112.758448554081</v>
      </c>
      <c r="AY26">
        <v>112.111361173626</v>
      </c>
      <c r="AZ26">
        <v>119.260974701022</v>
      </c>
      <c r="BA26">
        <v>106.610518151315</v>
      </c>
      <c r="BB26">
        <v>141.955861322931</v>
      </c>
      <c r="BC26">
        <v>122.901849217639</v>
      </c>
      <c r="BD26">
        <v>110.523699968737</v>
      </c>
      <c r="BE26">
        <v>103.768369271043</v>
      </c>
      <c r="BF26">
        <v>111.834477838223</v>
      </c>
      <c r="BG26">
        <v>110.842570214184</v>
      </c>
      <c r="BI26">
        <v>21017804644</v>
      </c>
      <c r="BJ26">
        <v>227577354210</v>
      </c>
      <c r="BK26">
        <v>309530233196</v>
      </c>
      <c r="BL26">
        <v>34582355372</v>
      </c>
      <c r="BM26">
        <v>72632756092</v>
      </c>
      <c r="BN26">
        <v>22042749853</v>
      </c>
      <c r="BO26">
        <v>28187870794</v>
      </c>
      <c r="BP26">
        <v>18961438200</v>
      </c>
      <c r="BQ26">
        <v>27275830871</v>
      </c>
      <c r="BR26">
        <v>98401031288</v>
      </c>
      <c r="BS26">
        <v>40543872268</v>
      </c>
      <c r="BT26">
        <v>23888396480</v>
      </c>
      <c r="BU26">
        <v>178321648369</v>
      </c>
      <c r="BV26">
        <v>16573999196</v>
      </c>
      <c r="BW26">
        <v>19737385893</v>
      </c>
      <c r="BX26">
        <v>23243140457</v>
      </c>
      <c r="BY26">
        <v>15856691045</v>
      </c>
      <c r="BZ26">
        <v>16282605578</v>
      </c>
      <c r="CA26">
        <v>19863863813</v>
      </c>
      <c r="CB26">
        <v>48249946912</v>
      </c>
    </row>
    <row r="27" spans="1:80" ht="15">
      <c r="A27" s="14">
        <v>2010</v>
      </c>
      <c r="B27">
        <v>14498.9</v>
      </c>
      <c r="C27">
        <v>-441.951</v>
      </c>
      <c r="D27">
        <v>-511.6</v>
      </c>
      <c r="E27">
        <v>1278.5</v>
      </c>
      <c r="F27">
        <v>565.9</v>
      </c>
      <c r="G27" s="3">
        <v>1947</v>
      </c>
      <c r="H27" s="3">
        <v>409.1</v>
      </c>
      <c r="I27">
        <v>2242.9</v>
      </c>
      <c r="J27" s="2">
        <v>1.554924639475419</v>
      </c>
      <c r="K27">
        <v>7977.2</v>
      </c>
      <c r="L27">
        <v>352.7</v>
      </c>
      <c r="M27">
        <v>1323.9</v>
      </c>
      <c r="O27" s="17">
        <v>1</v>
      </c>
      <c r="P27" s="1">
        <v>1.75922671058718</v>
      </c>
      <c r="Q27" s="1">
        <v>1.03016278295376</v>
      </c>
      <c r="R27" s="1">
        <v>6.7702690287094</v>
      </c>
      <c r="S27" s="12">
        <f t="shared" si="0"/>
        <v>4.950113904799999</v>
      </c>
      <c r="T27" s="12">
        <f t="shared" si="0"/>
        <v>1.4759475512</v>
      </c>
      <c r="U27" s="1">
        <v>45.7258121212121</v>
      </c>
      <c r="V27" s="12">
        <f t="shared" si="1"/>
        <v>0.59432729696</v>
      </c>
      <c r="W27" s="1">
        <v>3.738975</v>
      </c>
      <c r="X27" s="12">
        <f t="shared" si="2"/>
        <v>1461.1867928</v>
      </c>
      <c r="Y27" s="1">
        <v>87.779875</v>
      </c>
      <c r="Z27" s="1">
        <v>1156.06098787879</v>
      </c>
      <c r="AA27" s="1">
        <v>3.22108691472175</v>
      </c>
      <c r="AB27" s="1">
        <v>12.6360083333333</v>
      </c>
      <c r="AC27" s="12">
        <f t="shared" si="3"/>
        <v>1.6630077144</v>
      </c>
      <c r="AD27" s="1">
        <v>150.298025</v>
      </c>
      <c r="AE27" s="1">
        <v>3.75</v>
      </c>
      <c r="AF27" s="1">
        <v>1.36350833333333</v>
      </c>
      <c r="AG27" s="1">
        <v>1.04290564573352</v>
      </c>
      <c r="AH27" s="1">
        <v>31.685705</v>
      </c>
      <c r="AI27" s="1">
        <v>0.647179345560165</v>
      </c>
      <c r="AJ27" s="10"/>
      <c r="AK27" s="10">
        <v>0.75464</v>
      </c>
      <c r="AM27">
        <v>111.656326008108</v>
      </c>
      <c r="AN27">
        <v>125.69122430618</v>
      </c>
      <c r="AO27">
        <v>108.872789592584</v>
      </c>
      <c r="AP27">
        <v>115.428078139243</v>
      </c>
      <c r="AQ27">
        <v>107.818572912031</v>
      </c>
      <c r="AR27">
        <v>108.157562646476</v>
      </c>
      <c r="AS27">
        <v>151.910632400761</v>
      </c>
      <c r="AT27">
        <v>107.323064710204</v>
      </c>
      <c r="AU27">
        <v>113.91031891533</v>
      </c>
      <c r="AV27">
        <v>109.909332356442</v>
      </c>
      <c r="AW27">
        <v>99.5850622406636</v>
      </c>
      <c r="AX27">
        <v>116.091433613114</v>
      </c>
      <c r="AY27">
        <v>114.028507126782</v>
      </c>
      <c r="AZ27">
        <v>124.219223716604</v>
      </c>
      <c r="BA27">
        <v>107.970391353466</v>
      </c>
      <c r="BB27">
        <v>161.432492026451</v>
      </c>
      <c r="BC27">
        <v>129.46866371015</v>
      </c>
      <c r="BD27">
        <v>113.618363567861</v>
      </c>
      <c r="BE27">
        <v>104.49320182581</v>
      </c>
      <c r="BF27">
        <v>115.537322750379</v>
      </c>
      <c r="BG27">
        <v>114.484540378365</v>
      </c>
      <c r="BI27">
        <v>24968635309</v>
      </c>
      <c r="BJ27">
        <v>279275260673</v>
      </c>
      <c r="BK27">
        <v>382953848884</v>
      </c>
      <c r="BL27">
        <v>39178550305</v>
      </c>
      <c r="BM27">
        <v>84362253126</v>
      </c>
      <c r="BN27">
        <v>30706659298</v>
      </c>
      <c r="BO27">
        <v>34024540816</v>
      </c>
      <c r="BP27">
        <v>21221352437</v>
      </c>
      <c r="BQ27">
        <v>29420410260</v>
      </c>
      <c r="BR27">
        <v>123555965207</v>
      </c>
      <c r="BS27">
        <v>50592030792</v>
      </c>
      <c r="BT27">
        <v>26628314091</v>
      </c>
      <c r="BU27">
        <v>231919738526</v>
      </c>
      <c r="BV27">
        <v>19569509222</v>
      </c>
      <c r="BW27">
        <v>31357508334</v>
      </c>
      <c r="BX27">
        <v>32650735392</v>
      </c>
      <c r="BY27">
        <v>17746677199</v>
      </c>
      <c r="BZ27">
        <v>19497268381</v>
      </c>
      <c r="CA27">
        <v>23616899383</v>
      </c>
      <c r="CB27">
        <v>50622714834</v>
      </c>
    </row>
    <row r="28" spans="1:80" ht="15">
      <c r="A28" s="14">
        <v>2011</v>
      </c>
      <c r="B28">
        <v>15075.7</v>
      </c>
      <c r="C28">
        <v>-465.926</v>
      </c>
      <c r="D28">
        <v>-568.1</v>
      </c>
      <c r="E28">
        <v>1474.5</v>
      </c>
      <c r="F28">
        <v>619.7</v>
      </c>
      <c r="G28" s="3">
        <v>2229.2</v>
      </c>
      <c r="H28" s="3">
        <v>433</v>
      </c>
      <c r="I28">
        <v>2335.1</v>
      </c>
      <c r="J28" s="2">
        <v>-0.3499842176628687</v>
      </c>
      <c r="K28">
        <v>8303.2</v>
      </c>
      <c r="L28">
        <v>363.5</v>
      </c>
      <c r="M28">
        <v>1392.6</v>
      </c>
      <c r="O28" s="17">
        <v>1</v>
      </c>
      <c r="P28" s="1">
        <v>1.67282875525659</v>
      </c>
      <c r="Q28" s="1">
        <v>0.989530691879357</v>
      </c>
      <c r="R28" s="1">
        <v>6.46146132655007</v>
      </c>
      <c r="S28" s="12">
        <f t="shared" si="0"/>
        <v>4.714756533199999</v>
      </c>
      <c r="T28" s="12">
        <f t="shared" si="0"/>
        <v>1.4057723707999998</v>
      </c>
      <c r="U28" s="1">
        <v>46.6704666666667</v>
      </c>
      <c r="V28" s="12">
        <f t="shared" si="1"/>
        <v>0.56606950064</v>
      </c>
      <c r="W28" s="1">
        <v>3.5781293062201</v>
      </c>
      <c r="X28" s="12">
        <f t="shared" si="2"/>
        <v>1391.7134251999998</v>
      </c>
      <c r="Y28" s="1">
        <v>79.8070198321892</v>
      </c>
      <c r="Z28" s="1">
        <v>1108.292125</v>
      </c>
      <c r="AA28" s="1">
        <v>3.06000301052058</v>
      </c>
      <c r="AB28" s="1">
        <v>12.423325</v>
      </c>
      <c r="AC28" s="12">
        <f t="shared" si="3"/>
        <v>1.5839385996</v>
      </c>
      <c r="AD28" s="1">
        <v>154.7403</v>
      </c>
      <c r="AE28" s="1">
        <v>3.75</v>
      </c>
      <c r="AF28" s="1">
        <v>1.25777587719298</v>
      </c>
      <c r="AG28" s="1">
        <v>0.888042028223281</v>
      </c>
      <c r="AH28" s="1">
        <v>30.4917333333333</v>
      </c>
      <c r="AI28" s="1">
        <v>0.624140835740495</v>
      </c>
      <c r="AJ28" s="10"/>
      <c r="AK28" s="10">
        <v>0.71876</v>
      </c>
      <c r="AM28">
        <v>115.181139321528</v>
      </c>
      <c r="AN28">
        <v>134.032343645466</v>
      </c>
      <c r="AO28">
        <v>112.043312300381</v>
      </c>
      <c r="AP28">
        <v>121.673694807982</v>
      </c>
      <c r="AQ28">
        <v>110.101616970776</v>
      </c>
      <c r="AR28">
        <v>110.402019109429</v>
      </c>
      <c r="AS28">
        <v>165.366641208212</v>
      </c>
      <c r="AT28">
        <v>110.090787517138</v>
      </c>
      <c r="AU28">
        <v>117.850699533649</v>
      </c>
      <c r="AV28">
        <v>112.922428793846</v>
      </c>
      <c r="AW28">
        <v>99.3029045643151</v>
      </c>
      <c r="AX28">
        <v>120.735090957638</v>
      </c>
      <c r="AY28">
        <v>117.677419354839</v>
      </c>
      <c r="AZ28">
        <v>128.451844225562</v>
      </c>
      <c r="BA28">
        <v>110.512249818739</v>
      </c>
      <c r="BB28">
        <v>178.933053666838</v>
      </c>
      <c r="BC28">
        <v>135.955150196636</v>
      </c>
      <c r="BD28">
        <v>119.586643366173</v>
      </c>
      <c r="BE28">
        <v>104.72894016549</v>
      </c>
      <c r="BF28">
        <v>119.938464282529</v>
      </c>
      <c r="BG28">
        <v>119.618301525127</v>
      </c>
      <c r="BI28">
        <v>32472192631</v>
      </c>
      <c r="BJ28">
        <v>319100976213</v>
      </c>
      <c r="BK28">
        <v>417302859040</v>
      </c>
      <c r="BL28">
        <v>40738444862</v>
      </c>
      <c r="BM28">
        <v>100392797589</v>
      </c>
      <c r="BN28">
        <v>37468095151</v>
      </c>
      <c r="BO28">
        <v>39356068314</v>
      </c>
      <c r="BP28">
        <v>23250468972</v>
      </c>
      <c r="BQ28">
        <v>35082623765</v>
      </c>
      <c r="BR28">
        <v>132442051351</v>
      </c>
      <c r="BS28">
        <v>58580161921</v>
      </c>
      <c r="BT28">
        <v>26485215279</v>
      </c>
      <c r="BU28">
        <v>265347176338</v>
      </c>
      <c r="BV28">
        <v>24086692907</v>
      </c>
      <c r="BW28">
        <v>34348098176</v>
      </c>
      <c r="BX28">
        <v>48760004808</v>
      </c>
      <c r="BY28">
        <v>19362749808</v>
      </c>
      <c r="BZ28">
        <v>24867872615</v>
      </c>
      <c r="CA28">
        <v>25746016731</v>
      </c>
      <c r="CB28">
        <v>52057542960</v>
      </c>
    </row>
    <row r="29" spans="1:59" ht="15">
      <c r="A29" s="14">
        <v>2012</v>
      </c>
      <c r="B29">
        <v>15684.8</v>
      </c>
      <c r="C29">
        <v>-474.983</v>
      </c>
      <c r="D29">
        <v>-559.9</v>
      </c>
      <c r="E29">
        <v>1542.8</v>
      </c>
      <c r="F29">
        <v>641.2</v>
      </c>
      <c r="G29" s="3">
        <v>2291.9</v>
      </c>
      <c r="H29" s="3">
        <v>452.1</v>
      </c>
      <c r="I29">
        <v>2534.6</v>
      </c>
      <c r="J29" s="2">
        <v>-0.2701041793697012</v>
      </c>
      <c r="O29" s="17">
        <v>1</v>
      </c>
      <c r="P29" s="1">
        <v>1.95436903326746</v>
      </c>
      <c r="Q29" s="1">
        <v>0.999188309722613</v>
      </c>
      <c r="R29" s="1">
        <v>6.31233282683186</v>
      </c>
      <c r="S29" s="12">
        <f t="shared" si="0"/>
        <v>5.1037390342</v>
      </c>
      <c r="T29" s="12">
        <f t="shared" si="0"/>
        <v>1.5217530898</v>
      </c>
      <c r="U29" s="1">
        <v>53.4372333333333</v>
      </c>
      <c r="V29" s="12">
        <f t="shared" si="1"/>
        <v>0.61277204584</v>
      </c>
      <c r="W29" s="1">
        <v>3.85592182539682</v>
      </c>
      <c r="X29" s="12">
        <f t="shared" si="2"/>
        <v>1506.5342362</v>
      </c>
      <c r="Y29" s="1">
        <v>79.7904554170065</v>
      </c>
      <c r="Z29" s="1">
        <v>1126.47082608333</v>
      </c>
      <c r="AA29" s="1">
        <v>3.08880086662188</v>
      </c>
      <c r="AB29" s="1">
        <v>13.1694583333333</v>
      </c>
      <c r="AC29" s="12">
        <f t="shared" si="3"/>
        <v>1.7146186026</v>
      </c>
      <c r="AD29" s="1">
        <v>156.809685623149</v>
      </c>
      <c r="AE29" s="1">
        <v>3.75</v>
      </c>
      <c r="AF29" s="1">
        <v>1.2496762037037</v>
      </c>
      <c r="AG29" s="1">
        <v>0.937684480709349</v>
      </c>
      <c r="AH29" s="1">
        <v>31.0830916666667</v>
      </c>
      <c r="AI29" s="1">
        <v>0.633046988857327</v>
      </c>
      <c r="AJ29" s="10"/>
      <c r="AK29" s="10">
        <v>0.77806</v>
      </c>
      <c r="AM29">
        <v>117.56462556006</v>
      </c>
      <c r="AN29">
        <v>141.272896624911</v>
      </c>
      <c r="AO29">
        <v>113.741528394485</v>
      </c>
      <c r="AP29">
        <v>124.90101648112353</v>
      </c>
      <c r="AQ29">
        <v>112.254858329624</v>
      </c>
      <c r="AR29">
        <v>112.61943392825</v>
      </c>
      <c r="AS29">
        <v>180.766319719334</v>
      </c>
      <c r="AT29">
        <v>111.954387540473</v>
      </c>
      <c r="AU29">
        <v>119.863131938089</v>
      </c>
      <c r="AV29">
        <v>116.356809231615</v>
      </c>
      <c r="AW29">
        <v>99.2697095435681</v>
      </c>
      <c r="AX29">
        <v>123.40519393074</v>
      </c>
      <c r="AY29">
        <v>119.625406351588</v>
      </c>
      <c r="AZ29">
        <v>133.733152777845</v>
      </c>
      <c r="BA29">
        <v>113.215977877822</v>
      </c>
      <c r="BB29">
        <v>200.793317677763</v>
      </c>
      <c r="BC29">
        <v>142.046690653502</v>
      </c>
      <c r="BD29">
        <v>125.002304664641</v>
      </c>
      <c r="BE29">
        <v>104.030456196067</v>
      </c>
      <c r="BF29">
        <v>123.554488446509</v>
      </c>
      <c r="BG29">
        <v>122.993582798566</v>
      </c>
    </row>
    <row r="30" spans="7:37" ht="15">
      <c r="G30" s="3"/>
      <c r="H30" s="3"/>
      <c r="J30" s="5"/>
      <c r="K30" s="6"/>
      <c r="M30" s="7"/>
      <c r="O30" s="11"/>
      <c r="P30" s="10"/>
      <c r="Q30" s="10"/>
      <c r="R30" s="10"/>
      <c r="S30" s="13">
        <v>6.55957</v>
      </c>
      <c r="T30" s="13">
        <v>1.95583</v>
      </c>
      <c r="U30" s="10"/>
      <c r="V30" s="13">
        <v>0.787564</v>
      </c>
      <c r="W30" s="10"/>
      <c r="X30" s="13">
        <v>1936.27</v>
      </c>
      <c r="Y30" s="10"/>
      <c r="Z30" s="10"/>
      <c r="AA30" s="10"/>
      <c r="AB30" s="10"/>
      <c r="AC30" s="13">
        <v>2.20371</v>
      </c>
      <c r="AD30" s="10"/>
      <c r="AE30" s="10"/>
      <c r="AF30" s="10"/>
      <c r="AG30" s="10"/>
      <c r="AH30" s="10"/>
      <c r="AI30" s="10"/>
      <c r="AJ30" s="10"/>
      <c r="AK30" s="10"/>
    </row>
    <row r="31" spans="7:13" ht="15">
      <c r="G31" s="3"/>
      <c r="H31" s="3"/>
      <c r="J31" s="5"/>
      <c r="K31" s="6"/>
      <c r="M31" s="7"/>
    </row>
    <row r="32" spans="2:13" ht="15">
      <c r="B32" s="4"/>
      <c r="C32" s="3"/>
      <c r="D32" s="3"/>
      <c r="E32" s="3"/>
      <c r="F32" s="3"/>
      <c r="G32" s="3"/>
      <c r="H32" s="3"/>
      <c r="J32" s="5"/>
      <c r="K32" s="6"/>
      <c r="M32" s="7"/>
    </row>
    <row r="33" spans="2:13" ht="15">
      <c r="B33" s="4"/>
      <c r="C33" s="3"/>
      <c r="D33" s="3"/>
      <c r="E33" s="3"/>
      <c r="F33" s="3"/>
      <c r="G33" s="3"/>
      <c r="H33" s="3"/>
      <c r="J33" s="5"/>
      <c r="K33" s="6"/>
      <c r="M33" s="7"/>
    </row>
    <row r="34" spans="2:13" ht="15">
      <c r="B34" s="4"/>
      <c r="C34" s="3"/>
      <c r="D34" s="3"/>
      <c r="E34" s="3"/>
      <c r="F34" s="3"/>
      <c r="G34" s="3"/>
      <c r="H34" s="3"/>
      <c r="J34" s="5"/>
      <c r="K34" s="6"/>
      <c r="M34" s="7"/>
    </row>
    <row r="35" spans="2:13" ht="15">
      <c r="B35" s="4"/>
      <c r="C35" s="3"/>
      <c r="D35" s="3"/>
      <c r="E35" s="3"/>
      <c r="F35" s="3"/>
      <c r="G35" s="3"/>
      <c r="H35" s="3"/>
      <c r="J35" s="5"/>
      <c r="K35" s="6"/>
      <c r="M35" s="7"/>
    </row>
    <row r="36" spans="2:13" ht="15">
      <c r="B36" s="4"/>
      <c r="C36" s="3"/>
      <c r="D36" s="3"/>
      <c r="E36" s="3"/>
      <c r="F36" s="3"/>
      <c r="G36" s="3"/>
      <c r="H36" s="3"/>
      <c r="J36" s="5"/>
      <c r="K36" s="6"/>
      <c r="M36" s="7"/>
    </row>
    <row r="37" spans="2:19" ht="15">
      <c r="B37" s="4"/>
      <c r="C37" s="3"/>
      <c r="D37" s="3"/>
      <c r="E37" s="3"/>
      <c r="F37" s="3"/>
      <c r="G37" s="3"/>
      <c r="H37" s="3"/>
      <c r="J37" s="5"/>
      <c r="K37" s="6"/>
      <c r="M37" s="7"/>
      <c r="P37" s="2"/>
      <c r="Q37" s="2"/>
      <c r="R37" s="2"/>
      <c r="S37" s="2"/>
    </row>
    <row r="38" spans="2:19" ht="15">
      <c r="B38" s="4"/>
      <c r="C38" s="8"/>
      <c r="D38" s="8"/>
      <c r="E38" s="8"/>
      <c r="F38" s="8"/>
      <c r="G38" s="8"/>
      <c r="H38" s="8"/>
      <c r="I38" s="2"/>
      <c r="J38" s="2"/>
      <c r="K38" s="9"/>
      <c r="L38" s="2"/>
      <c r="M38" s="2"/>
      <c r="P38" s="2"/>
      <c r="Q38" s="2"/>
      <c r="R38" s="2"/>
      <c r="S38" s="2"/>
    </row>
    <row r="39" spans="2:19" ht="15">
      <c r="B39" s="4"/>
      <c r="C39" s="2"/>
      <c r="D39" s="2"/>
      <c r="E39" s="2"/>
      <c r="F39" s="8"/>
      <c r="G39" s="8"/>
      <c r="H39" s="8"/>
      <c r="I39" s="2"/>
      <c r="J39" s="2"/>
      <c r="K39" s="2"/>
      <c r="L39" s="2"/>
      <c r="M39" s="2"/>
      <c r="P39" s="2"/>
      <c r="Q39" s="2"/>
      <c r="R39" s="2"/>
      <c r="S39" s="2"/>
    </row>
    <row r="40" spans="2:19" ht="15">
      <c r="B40" s="4"/>
      <c r="C40" s="2"/>
      <c r="D40" s="2"/>
      <c r="E40" s="2"/>
      <c r="F40" s="8"/>
      <c r="G40" s="8"/>
      <c r="H40" s="8"/>
      <c r="I40" s="2"/>
      <c r="J40" s="2"/>
      <c r="K40" s="2"/>
      <c r="L40" s="2"/>
      <c r="M40" s="2"/>
      <c r="P40" s="2"/>
      <c r="Q40" s="2"/>
      <c r="R40" s="2"/>
      <c r="S40" s="2"/>
    </row>
    <row r="41" spans="2:19" ht="15">
      <c r="B41" s="4"/>
      <c r="C41" s="2"/>
      <c r="D41" s="2"/>
      <c r="E41" s="2"/>
      <c r="F41" s="8"/>
      <c r="G41" s="8"/>
      <c r="H41" s="8"/>
      <c r="I41" s="2"/>
      <c r="J41" s="2"/>
      <c r="K41" s="2"/>
      <c r="L41" s="2"/>
      <c r="M41" s="2"/>
      <c r="P41" s="2"/>
      <c r="Q41" s="2"/>
      <c r="R41" s="2"/>
      <c r="S41" s="2"/>
    </row>
    <row r="42" spans="2:19" ht="15">
      <c r="B42" s="4"/>
      <c r="C42" s="2"/>
      <c r="D42" s="2"/>
      <c r="E42" s="2"/>
      <c r="F42" s="8"/>
      <c r="G42" s="8"/>
      <c r="H42" s="8"/>
      <c r="I42" s="2"/>
      <c r="J42" s="2"/>
      <c r="K42" s="2"/>
      <c r="L42" s="2"/>
      <c r="M42" s="2"/>
      <c r="P42" s="2"/>
      <c r="Q42" s="2"/>
      <c r="R42" s="2"/>
      <c r="S42" s="2"/>
    </row>
    <row r="43" spans="2:19" ht="15">
      <c r="B43" s="4"/>
      <c r="C43" s="2"/>
      <c r="D43" s="2"/>
      <c r="E43" s="2"/>
      <c r="F43" s="8"/>
      <c r="G43" s="8"/>
      <c r="H43" s="8"/>
      <c r="I43" s="2"/>
      <c r="J43" s="2"/>
      <c r="K43" s="2"/>
      <c r="L43" s="2"/>
      <c r="M43" s="2"/>
      <c r="P43" s="2"/>
      <c r="Q43" s="2"/>
      <c r="R43" s="2"/>
      <c r="S43" s="2"/>
    </row>
    <row r="44" spans="2:8" ht="15">
      <c r="B44" s="4"/>
      <c r="C44" s="2"/>
      <c r="D44" s="2"/>
      <c r="E44" s="2"/>
      <c r="F44" s="2"/>
      <c r="G44" s="2"/>
      <c r="H44" s="2"/>
    </row>
    <row r="45" spans="2:8" ht="15">
      <c r="B45" s="4"/>
      <c r="C45" s="2"/>
      <c r="D45" s="2"/>
      <c r="E45" s="2"/>
      <c r="F45" s="2"/>
      <c r="G45" s="2"/>
      <c r="H45" s="2"/>
    </row>
    <row r="46" spans="2:8" ht="15">
      <c r="B46" s="4"/>
      <c r="C46" s="2"/>
      <c r="D46" s="2"/>
      <c r="E46" s="2"/>
      <c r="F46" s="2"/>
      <c r="G46" s="2"/>
      <c r="H46" s="2"/>
    </row>
    <row r="47" spans="2:8" ht="15">
      <c r="B47" s="4"/>
      <c r="C47" s="2"/>
      <c r="D47" s="2"/>
      <c r="E47" s="2"/>
      <c r="F47" s="2"/>
      <c r="G47" s="2"/>
      <c r="H47" s="2"/>
    </row>
    <row r="48" spans="3:8" ht="15">
      <c r="C48" s="2"/>
      <c r="D48" s="2"/>
      <c r="E48" s="2"/>
      <c r="F48" s="2"/>
      <c r="G48" s="2"/>
      <c r="H48" s="2"/>
    </row>
    <row r="49" ht="15">
      <c r="C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ht="15">
      <c r="C52" s="2"/>
    </row>
    <row r="53" spans="3:13" ht="15">
      <c r="C53" s="2"/>
      <c r="D53" s="2"/>
      <c r="E53" s="2"/>
      <c r="F53" s="8"/>
      <c r="G53" s="2"/>
      <c r="H53" s="8"/>
      <c r="I53" s="2"/>
      <c r="J53" s="2"/>
      <c r="K53" s="2"/>
      <c r="L53" s="2"/>
      <c r="M53" s="2"/>
    </row>
    <row r="54" spans="3:13" ht="15">
      <c r="C54" s="2"/>
      <c r="D54" s="2"/>
      <c r="E54" s="2"/>
      <c r="F54" s="8"/>
      <c r="G54" s="2"/>
      <c r="H54" s="8"/>
      <c r="I54" s="2"/>
      <c r="J54" s="2"/>
      <c r="K54" s="2"/>
      <c r="L54" s="2"/>
      <c r="M54" s="2"/>
    </row>
    <row r="55" spans="3:13" ht="15">
      <c r="C55" s="2"/>
      <c r="D55" s="2"/>
      <c r="E55" s="2"/>
      <c r="F55" s="8"/>
      <c r="G55" s="2"/>
      <c r="H55" s="8"/>
      <c r="I55" s="2"/>
      <c r="J55" s="2"/>
      <c r="K55" s="2"/>
      <c r="L55" s="2"/>
      <c r="M55" s="2"/>
    </row>
    <row r="56" spans="3:13" ht="15">
      <c r="C56" s="2"/>
      <c r="D56" s="2"/>
      <c r="E56" s="2"/>
      <c r="F56" s="8"/>
      <c r="G56" s="2"/>
      <c r="H56" s="8"/>
      <c r="I56" s="2"/>
      <c r="J56" s="2"/>
      <c r="K56" s="2"/>
      <c r="L56" s="2"/>
      <c r="M56" s="2"/>
    </row>
    <row r="57" spans="3:13" ht="15">
      <c r="C57" s="2"/>
      <c r="D57" s="2"/>
      <c r="E57" s="2"/>
      <c r="F57" s="8"/>
      <c r="G57" s="2"/>
      <c r="H57" s="8"/>
      <c r="I57" s="2"/>
      <c r="J57" s="2"/>
      <c r="K57" s="2"/>
      <c r="L57" s="2"/>
      <c r="M57" s="2"/>
    </row>
    <row r="58" spans="3:13" ht="15">
      <c r="C58" s="2"/>
      <c r="D58" s="2"/>
      <c r="E58" s="2"/>
      <c r="F58" s="8"/>
      <c r="G58" s="2"/>
      <c r="H58" s="8"/>
      <c r="I58" s="2"/>
      <c r="J58" s="2"/>
      <c r="K58" s="2"/>
      <c r="L58" s="2"/>
      <c r="M58" s="2"/>
    </row>
    <row r="59" spans="3:13" ht="15">
      <c r="C59" s="2"/>
      <c r="D59" s="2"/>
      <c r="E59" s="2"/>
      <c r="F59" s="8"/>
      <c r="G59" s="2"/>
      <c r="H59" s="8"/>
      <c r="I59" s="2"/>
      <c r="J59" s="2"/>
      <c r="K59" s="2"/>
      <c r="L59" s="2"/>
      <c r="M59" s="2"/>
    </row>
    <row r="60" spans="3:13" ht="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3:13" ht="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3" ht="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3:13" ht="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ht="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ht="15">
      <c r="C69" s="2"/>
      <c r="D69" s="2"/>
      <c r="E69" s="2"/>
      <c r="F69" s="2"/>
      <c r="G69" s="2"/>
      <c r="H69" s="2"/>
      <c r="I69" s="2"/>
      <c r="J69" s="2"/>
      <c r="K69" s="9"/>
      <c r="L69" s="2"/>
      <c r="M69" s="2"/>
    </row>
    <row r="70" spans="3:13" ht="15">
      <c r="C70" s="2"/>
      <c r="D70" s="2"/>
      <c r="E70" s="2"/>
      <c r="F70" s="2"/>
      <c r="G70" s="2"/>
      <c r="H70" s="2"/>
      <c r="I70" s="2"/>
      <c r="J70" s="2"/>
      <c r="K70" s="9"/>
      <c r="L70" s="2"/>
      <c r="M70" s="2"/>
    </row>
    <row r="71" spans="3:13" ht="15">
      <c r="C71" s="2"/>
      <c r="D71" s="2"/>
      <c r="E71" s="2"/>
      <c r="F71" s="2"/>
      <c r="G71" s="2"/>
      <c r="H71" s="2"/>
      <c r="I71" s="2"/>
      <c r="J71" s="2"/>
      <c r="K71" s="9"/>
      <c r="L71" s="2"/>
      <c r="M71" s="2"/>
    </row>
    <row r="72" spans="3:13" ht="15">
      <c r="C72" s="2"/>
      <c r="D72" s="2"/>
      <c r="E72" s="2"/>
      <c r="F72" s="2"/>
      <c r="G72" s="2"/>
      <c r="H72" s="2"/>
      <c r="I72" s="2"/>
      <c r="J72" s="2"/>
      <c r="K72" s="9"/>
      <c r="L72" s="2"/>
      <c r="M72" s="2"/>
    </row>
    <row r="73" spans="3:13" ht="15">
      <c r="C73" s="2"/>
      <c r="D73" s="2"/>
      <c r="E73" s="2"/>
      <c r="F73" s="2"/>
      <c r="G73" s="2"/>
      <c r="H73" s="2"/>
      <c r="I73" s="2"/>
      <c r="J73" s="2"/>
      <c r="K73" s="9"/>
      <c r="L73" s="2"/>
      <c r="M73" s="2"/>
    </row>
    <row r="74" ht="15">
      <c r="K74" s="5"/>
    </row>
    <row r="75" ht="15">
      <c r="K75" s="5"/>
    </row>
    <row r="76" ht="15">
      <c r="K76" s="5"/>
    </row>
    <row r="77" ht="15">
      <c r="K77" s="5"/>
    </row>
    <row r="78" ht="15">
      <c r="K78" s="5"/>
    </row>
  </sheetData>
  <sheetProtection/>
  <mergeCells count="3">
    <mergeCell ref="O1:AI1"/>
    <mergeCell ref="AM1:BG1"/>
    <mergeCell ref="BI1:C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tkehoe</cp:lastModifiedBy>
  <dcterms:created xsi:type="dcterms:W3CDTF">2012-01-24T03:11:15Z</dcterms:created>
  <dcterms:modified xsi:type="dcterms:W3CDTF">2013-09-06T16:37:56Z</dcterms:modified>
  <cp:category/>
  <cp:version/>
  <cp:contentType/>
  <cp:contentStatus/>
</cp:coreProperties>
</file>