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700" windowHeight="7725" activeTab="0"/>
  </bookViews>
  <sheets>
    <sheet name="calculations" sheetId="1" r:id="rId1"/>
    <sheet name="V(B)" sheetId="2" r:id="rId2"/>
    <sheet name="g(B)" sheetId="3" r:id="rId3"/>
    <sheet name="B'(B)" sheetId="4" r:id="rId4"/>
  </sheets>
  <definedNames/>
  <calcPr fullCalcOnLoad="1"/>
</workbook>
</file>

<file path=xl/sharedStrings.xml><?xml version="1.0" encoding="utf-8"?>
<sst xmlns="http://schemas.openxmlformats.org/spreadsheetml/2006/main" count="48" uniqueCount="45">
  <si>
    <t>y=</t>
  </si>
  <si>
    <t>beta=</t>
  </si>
  <si>
    <t>pi=</t>
  </si>
  <si>
    <t>theta=</t>
  </si>
  <si>
    <t>gamma=</t>
  </si>
  <si>
    <t>Z=</t>
  </si>
  <si>
    <t>V1</t>
  </si>
  <si>
    <t>g1</t>
  </si>
  <si>
    <t>g2</t>
  </si>
  <si>
    <t>V2</t>
  </si>
  <si>
    <t>g3</t>
  </si>
  <si>
    <t>V3</t>
  </si>
  <si>
    <t>g4</t>
  </si>
  <si>
    <t>V4</t>
  </si>
  <si>
    <t>u(c)=</t>
  </si>
  <si>
    <t>uN=</t>
  </si>
  <si>
    <t>uD=</t>
  </si>
  <si>
    <t>gD</t>
  </si>
  <si>
    <t>VD</t>
  </si>
  <si>
    <t>B'(B)</t>
  </si>
  <si>
    <t>V(B)</t>
  </si>
  <si>
    <t>B</t>
  </si>
  <si>
    <t>g(B)</t>
  </si>
  <si>
    <t>Vdsell</t>
  </si>
  <si>
    <t>f(B)=</t>
  </si>
  <si>
    <t>f'(B)=</t>
  </si>
  <si>
    <t>B-f(B)/f'(B)=</t>
  </si>
  <si>
    <t>V5</t>
  </si>
  <si>
    <t>g5</t>
  </si>
  <si>
    <t>g6</t>
  </si>
  <si>
    <t>V6</t>
  </si>
  <si>
    <t>g7</t>
  </si>
  <si>
    <t>V7</t>
  </si>
  <si>
    <t>parameters</t>
  </si>
  <si>
    <t>beta*(1-pi)=</t>
  </si>
  <si>
    <t>some useful calculations</t>
  </si>
  <si>
    <t>beta*uN/(1-beta)=</t>
  </si>
  <si>
    <t>beta*pi*uD/((1-beta*(1-pi))(1-beta))=</t>
  </si>
  <si>
    <t>cut and special paste value this into A10</t>
  </si>
  <si>
    <t>T</t>
  </si>
  <si>
    <t>value of default</t>
  </si>
  <si>
    <t>even if bankers buy B</t>
  </si>
  <si>
    <t>without upper bound Bbar</t>
  </si>
  <si>
    <t>bbar=</t>
  </si>
  <si>
    <t>calculation of Bbar by Newton's method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</si>
</sst>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i/>
      <sz val="16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calculations!$A$19:$A$445</c:f>
              <c:numCache>
                <c:ptCount val="427"/>
                <c:pt idx="0">
                  <c:v>0</c:v>
                </c:pt>
                <c:pt idx="1">
                  <c:v>1.4973044845501282</c:v>
                </c:pt>
                <c:pt idx="2">
                  <c:v>2.9946089691002564</c:v>
                </c:pt>
                <c:pt idx="3">
                  <c:v>4.491913453650385</c:v>
                </c:pt>
                <c:pt idx="4">
                  <c:v>5.989217938200513</c:v>
                </c:pt>
                <c:pt idx="5">
                  <c:v>7.486522422750641</c:v>
                </c:pt>
                <c:pt idx="6">
                  <c:v>8.983826907300768</c:v>
                </c:pt>
                <c:pt idx="7">
                  <c:v>10.481131391850896</c:v>
                </c:pt>
                <c:pt idx="8">
                  <c:v>11.978435876401024</c:v>
                </c:pt>
                <c:pt idx="9">
                  <c:v>13.475740360951152</c:v>
                </c:pt>
                <c:pt idx="10">
                  <c:v>14.97304484550128</c:v>
                </c:pt>
                <c:pt idx="11">
                  <c:v>16.47034933005141</c:v>
                </c:pt>
                <c:pt idx="12">
                  <c:v>17.967653814601537</c:v>
                </c:pt>
                <c:pt idx="13">
                  <c:v>19.464958299151665</c:v>
                </c:pt>
                <c:pt idx="14">
                  <c:v>20.962262783701792</c:v>
                </c:pt>
                <c:pt idx="15">
                  <c:v>22.45956726825192</c:v>
                </c:pt>
                <c:pt idx="16">
                  <c:v>23.956871752802048</c:v>
                </c:pt>
                <c:pt idx="17">
                  <c:v>25.454176237352176</c:v>
                </c:pt>
                <c:pt idx="18">
                  <c:v>26.951480721902303</c:v>
                </c:pt>
                <c:pt idx="19">
                  <c:v>28.44878520645243</c:v>
                </c:pt>
                <c:pt idx="20">
                  <c:v>29.946089691002562</c:v>
                </c:pt>
                <c:pt idx="21">
                  <c:v>30.14573028894258</c:v>
                </c:pt>
                <c:pt idx="22">
                  <c:v>30.445191185852607</c:v>
                </c:pt>
                <c:pt idx="23">
                  <c:v>30.744652082762634</c:v>
                </c:pt>
                <c:pt idx="24">
                  <c:v>31.04411297967266</c:v>
                </c:pt>
                <c:pt idx="25">
                  <c:v>31.34357387658269</c:v>
                </c:pt>
                <c:pt idx="26">
                  <c:v>31.643034773492715</c:v>
                </c:pt>
                <c:pt idx="27">
                  <c:v>31.942495670402742</c:v>
                </c:pt>
                <c:pt idx="28">
                  <c:v>32.24195656731277</c:v>
                </c:pt>
                <c:pt idx="29">
                  <c:v>32.541417464222796</c:v>
                </c:pt>
                <c:pt idx="30">
                  <c:v>32.84087836113282</c:v>
                </c:pt>
                <c:pt idx="31">
                  <c:v>33.14033925804285</c:v>
                </c:pt>
                <c:pt idx="32">
                  <c:v>33.43980015495288</c:v>
                </c:pt>
                <c:pt idx="33">
                  <c:v>33.739261051862904</c:v>
                </c:pt>
                <c:pt idx="34">
                  <c:v>34.03872194877293</c:v>
                </c:pt>
                <c:pt idx="35">
                  <c:v>34.33818284568296</c:v>
                </c:pt>
                <c:pt idx="36">
                  <c:v>34.637643742592985</c:v>
                </c:pt>
                <c:pt idx="37">
                  <c:v>34.93710463950301</c:v>
                </c:pt>
                <c:pt idx="38">
                  <c:v>35.23656553641304</c:v>
                </c:pt>
                <c:pt idx="39">
                  <c:v>35.536026433323066</c:v>
                </c:pt>
                <c:pt idx="40">
                  <c:v>35.83548733023309</c:v>
                </c:pt>
                <c:pt idx="41">
                  <c:v>36.13494822714312</c:v>
                </c:pt>
                <c:pt idx="42">
                  <c:v>36.43440912405315</c:v>
                </c:pt>
                <c:pt idx="43">
                  <c:v>36.733870020963174</c:v>
                </c:pt>
                <c:pt idx="44">
                  <c:v>37.0333309178732</c:v>
                </c:pt>
                <c:pt idx="45">
                  <c:v>37.33279181478323</c:v>
                </c:pt>
                <c:pt idx="46">
                  <c:v>37.632252711693255</c:v>
                </c:pt>
                <c:pt idx="47">
                  <c:v>37.93171360860328</c:v>
                </c:pt>
                <c:pt idx="48">
                  <c:v>38.23117450551331</c:v>
                </c:pt>
                <c:pt idx="49">
                  <c:v>38.530635402423336</c:v>
                </c:pt>
                <c:pt idx="50">
                  <c:v>38.83009629933336</c:v>
                </c:pt>
                <c:pt idx="51">
                  <c:v>39.12955719624339</c:v>
                </c:pt>
                <c:pt idx="52">
                  <c:v>39.42901809315342</c:v>
                </c:pt>
                <c:pt idx="53">
                  <c:v>39.728478990063444</c:v>
                </c:pt>
                <c:pt idx="54">
                  <c:v>40.02793988697347</c:v>
                </c:pt>
                <c:pt idx="55">
                  <c:v>40.3274007838835</c:v>
                </c:pt>
                <c:pt idx="56">
                  <c:v>40.626861680793525</c:v>
                </c:pt>
                <c:pt idx="57">
                  <c:v>40.92632257770355</c:v>
                </c:pt>
                <c:pt idx="58">
                  <c:v>41.22578347461358</c:v>
                </c:pt>
                <c:pt idx="59">
                  <c:v>41.525244371523605</c:v>
                </c:pt>
                <c:pt idx="60">
                  <c:v>41.82470526843363</c:v>
                </c:pt>
                <c:pt idx="61">
                  <c:v>42.12416616534366</c:v>
                </c:pt>
                <c:pt idx="62">
                  <c:v>42.423627062253686</c:v>
                </c:pt>
                <c:pt idx="63">
                  <c:v>42.72308795916371</c:v>
                </c:pt>
                <c:pt idx="64">
                  <c:v>43.02254885607374</c:v>
                </c:pt>
                <c:pt idx="65">
                  <c:v>43.32200975298377</c:v>
                </c:pt>
                <c:pt idx="66">
                  <c:v>43.621470649893794</c:v>
                </c:pt>
                <c:pt idx="67">
                  <c:v>43.92093154680382</c:v>
                </c:pt>
                <c:pt idx="68">
                  <c:v>44.22039244371385</c:v>
                </c:pt>
                <c:pt idx="69">
                  <c:v>44.519853340623875</c:v>
                </c:pt>
                <c:pt idx="70">
                  <c:v>44.8193142375339</c:v>
                </c:pt>
                <c:pt idx="71">
                  <c:v>45.11877513444393</c:v>
                </c:pt>
                <c:pt idx="72">
                  <c:v>45.418236031353956</c:v>
                </c:pt>
                <c:pt idx="73">
                  <c:v>45.71769692826398</c:v>
                </c:pt>
                <c:pt idx="74">
                  <c:v>46.01715782517401</c:v>
                </c:pt>
                <c:pt idx="75">
                  <c:v>46.31661872208404</c:v>
                </c:pt>
                <c:pt idx="76">
                  <c:v>46.616079618994064</c:v>
                </c:pt>
                <c:pt idx="77">
                  <c:v>46.91554051590409</c:v>
                </c:pt>
                <c:pt idx="78">
                  <c:v>47.21500141281412</c:v>
                </c:pt>
                <c:pt idx="79">
                  <c:v>47.514462309724145</c:v>
                </c:pt>
                <c:pt idx="80">
                  <c:v>47.81392320663417</c:v>
                </c:pt>
                <c:pt idx="81">
                  <c:v>48.1133841035442</c:v>
                </c:pt>
                <c:pt idx="82">
                  <c:v>48.412845000454226</c:v>
                </c:pt>
                <c:pt idx="83">
                  <c:v>48.71230589736425</c:v>
                </c:pt>
                <c:pt idx="84">
                  <c:v>49.01176679427428</c:v>
                </c:pt>
                <c:pt idx="85">
                  <c:v>49.31122769118431</c:v>
                </c:pt>
                <c:pt idx="86">
                  <c:v>49.610688588094334</c:v>
                </c:pt>
                <c:pt idx="87">
                  <c:v>49.91014948500436</c:v>
                </c:pt>
                <c:pt idx="88">
                  <c:v>50.20961038191439</c:v>
                </c:pt>
                <c:pt idx="89">
                  <c:v>50.509071278824415</c:v>
                </c:pt>
                <c:pt idx="90">
                  <c:v>50.80853217573444</c:v>
                </c:pt>
                <c:pt idx="91">
                  <c:v>51.10799307264447</c:v>
                </c:pt>
                <c:pt idx="92">
                  <c:v>51.407453969554496</c:v>
                </c:pt>
                <c:pt idx="93">
                  <c:v>51.70691486646452</c:v>
                </c:pt>
                <c:pt idx="94">
                  <c:v>52.00637576337455</c:v>
                </c:pt>
                <c:pt idx="95">
                  <c:v>52.30583666028458</c:v>
                </c:pt>
                <c:pt idx="96">
                  <c:v>52.6052975571946</c:v>
                </c:pt>
                <c:pt idx="97">
                  <c:v>52.90475845410463</c:v>
                </c:pt>
                <c:pt idx="98">
                  <c:v>53.20421935101466</c:v>
                </c:pt>
                <c:pt idx="99">
                  <c:v>53.503680247924684</c:v>
                </c:pt>
                <c:pt idx="100">
                  <c:v>53.80314114483471</c:v>
                </c:pt>
                <c:pt idx="101">
                  <c:v>54.10260204174474</c:v>
                </c:pt>
                <c:pt idx="102">
                  <c:v>54.402062938654765</c:v>
                </c:pt>
                <c:pt idx="103">
                  <c:v>54.70152383556479</c:v>
                </c:pt>
                <c:pt idx="104">
                  <c:v>55.00098473247482</c:v>
                </c:pt>
                <c:pt idx="105">
                  <c:v>55.300445629384846</c:v>
                </c:pt>
                <c:pt idx="106">
                  <c:v>55.59990652629487</c:v>
                </c:pt>
                <c:pt idx="107">
                  <c:v>55.8993674232049</c:v>
                </c:pt>
                <c:pt idx="108">
                  <c:v>56.19882832011493</c:v>
                </c:pt>
                <c:pt idx="109">
                  <c:v>56.498289217024954</c:v>
                </c:pt>
                <c:pt idx="110">
                  <c:v>56.79775011393498</c:v>
                </c:pt>
                <c:pt idx="111">
                  <c:v>57.09721101084501</c:v>
                </c:pt>
                <c:pt idx="112">
                  <c:v>57.396671907755035</c:v>
                </c:pt>
                <c:pt idx="113">
                  <c:v>57.69613280466506</c:v>
                </c:pt>
                <c:pt idx="114">
                  <c:v>57.99559370157509</c:v>
                </c:pt>
                <c:pt idx="115">
                  <c:v>58.295054598485116</c:v>
                </c:pt>
                <c:pt idx="116">
                  <c:v>58.59451549539514</c:v>
                </c:pt>
                <c:pt idx="117">
                  <c:v>58.89397639230517</c:v>
                </c:pt>
                <c:pt idx="118">
                  <c:v>59.1934372892152</c:v>
                </c:pt>
                <c:pt idx="119">
                  <c:v>59.492898186125224</c:v>
                </c:pt>
                <c:pt idx="120">
                  <c:v>59.79235908303525</c:v>
                </c:pt>
                <c:pt idx="121">
                  <c:v>60.09181997994528</c:v>
                </c:pt>
                <c:pt idx="122">
                  <c:v>60.391280876855305</c:v>
                </c:pt>
                <c:pt idx="123">
                  <c:v>60.69074177376533</c:v>
                </c:pt>
                <c:pt idx="124">
                  <c:v>60.99020267067536</c:v>
                </c:pt>
                <c:pt idx="125">
                  <c:v>61.289663567585386</c:v>
                </c:pt>
                <c:pt idx="126">
                  <c:v>61.58912446449541</c:v>
                </c:pt>
                <c:pt idx="127">
                  <c:v>61.88858536140544</c:v>
                </c:pt>
                <c:pt idx="128">
                  <c:v>62.18804625831547</c:v>
                </c:pt>
                <c:pt idx="129">
                  <c:v>62.487507155225494</c:v>
                </c:pt>
                <c:pt idx="130">
                  <c:v>62.78696805213552</c:v>
                </c:pt>
                <c:pt idx="131">
                  <c:v>63.08642894904555</c:v>
                </c:pt>
                <c:pt idx="132">
                  <c:v>63.385889845955575</c:v>
                </c:pt>
                <c:pt idx="133">
                  <c:v>63.6853507428656</c:v>
                </c:pt>
                <c:pt idx="134">
                  <c:v>63.98481163977563</c:v>
                </c:pt>
                <c:pt idx="135">
                  <c:v>64.28427253668565</c:v>
                </c:pt>
                <c:pt idx="136">
                  <c:v>64.58373343359567</c:v>
                </c:pt>
                <c:pt idx="137">
                  <c:v>64.88319433050569</c:v>
                </c:pt>
                <c:pt idx="138">
                  <c:v>65.18265522741571</c:v>
                </c:pt>
                <c:pt idx="139">
                  <c:v>65.48211612432573</c:v>
                </c:pt>
                <c:pt idx="140">
                  <c:v>65.78157702123575</c:v>
                </c:pt>
                <c:pt idx="141">
                  <c:v>66.08103791814577</c:v>
                </c:pt>
                <c:pt idx="142">
                  <c:v>66.38049881505579</c:v>
                </c:pt>
                <c:pt idx="143">
                  <c:v>66.67995971196581</c:v>
                </c:pt>
                <c:pt idx="144">
                  <c:v>66.97942060887583</c:v>
                </c:pt>
                <c:pt idx="145">
                  <c:v>67.27888150578585</c:v>
                </c:pt>
                <c:pt idx="146">
                  <c:v>67.57834240269587</c:v>
                </c:pt>
                <c:pt idx="147">
                  <c:v>67.87780329960589</c:v>
                </c:pt>
                <c:pt idx="148">
                  <c:v>68.1772641965159</c:v>
                </c:pt>
                <c:pt idx="149">
                  <c:v>68.47672509342593</c:v>
                </c:pt>
                <c:pt idx="150">
                  <c:v>68.77618599033595</c:v>
                </c:pt>
                <c:pt idx="151">
                  <c:v>69.07564688724597</c:v>
                </c:pt>
                <c:pt idx="152">
                  <c:v>69.37510778415599</c:v>
                </c:pt>
                <c:pt idx="153">
                  <c:v>69.674568681066</c:v>
                </c:pt>
                <c:pt idx="154">
                  <c:v>69.97402957797603</c:v>
                </c:pt>
                <c:pt idx="155">
                  <c:v>70.27349047488605</c:v>
                </c:pt>
                <c:pt idx="156">
                  <c:v>70.57295137179607</c:v>
                </c:pt>
                <c:pt idx="157">
                  <c:v>70.87241226870609</c:v>
                </c:pt>
                <c:pt idx="158">
                  <c:v>71.1718731656161</c:v>
                </c:pt>
                <c:pt idx="159">
                  <c:v>71.47133406252613</c:v>
                </c:pt>
                <c:pt idx="160">
                  <c:v>71.77079495943615</c:v>
                </c:pt>
                <c:pt idx="161">
                  <c:v>72.07025585634617</c:v>
                </c:pt>
                <c:pt idx="162">
                  <c:v>72.36971675325618</c:v>
                </c:pt>
                <c:pt idx="163">
                  <c:v>72.6691776501662</c:v>
                </c:pt>
                <c:pt idx="164">
                  <c:v>72.96863854707622</c:v>
                </c:pt>
                <c:pt idx="165">
                  <c:v>73.26809944398624</c:v>
                </c:pt>
                <c:pt idx="166">
                  <c:v>73.56756034089626</c:v>
                </c:pt>
                <c:pt idx="167">
                  <c:v>73.86702123780628</c:v>
                </c:pt>
                <c:pt idx="168">
                  <c:v>74.1664821347163</c:v>
                </c:pt>
                <c:pt idx="169">
                  <c:v>74.46594303162632</c:v>
                </c:pt>
                <c:pt idx="170">
                  <c:v>74.76540392853634</c:v>
                </c:pt>
                <c:pt idx="171">
                  <c:v>75.06486482544636</c:v>
                </c:pt>
                <c:pt idx="172">
                  <c:v>75.36432572235638</c:v>
                </c:pt>
                <c:pt idx="173">
                  <c:v>75.6637866192664</c:v>
                </c:pt>
                <c:pt idx="174">
                  <c:v>75.96324751617642</c:v>
                </c:pt>
                <c:pt idx="175">
                  <c:v>76.26270841308644</c:v>
                </c:pt>
                <c:pt idx="176">
                  <c:v>76.56216930999646</c:v>
                </c:pt>
                <c:pt idx="177">
                  <c:v>76.86163020690648</c:v>
                </c:pt>
                <c:pt idx="178">
                  <c:v>77.1610911038165</c:v>
                </c:pt>
                <c:pt idx="179">
                  <c:v>77.46055200072652</c:v>
                </c:pt>
                <c:pt idx="180">
                  <c:v>77.76001289763654</c:v>
                </c:pt>
                <c:pt idx="181">
                  <c:v>78.05947379454656</c:v>
                </c:pt>
                <c:pt idx="182">
                  <c:v>78.35893469145658</c:v>
                </c:pt>
                <c:pt idx="183">
                  <c:v>78.6583955883666</c:v>
                </c:pt>
                <c:pt idx="184">
                  <c:v>78.95785648527662</c:v>
                </c:pt>
                <c:pt idx="185">
                  <c:v>79.25731738218664</c:v>
                </c:pt>
                <c:pt idx="186">
                  <c:v>79.55677827909666</c:v>
                </c:pt>
                <c:pt idx="187">
                  <c:v>79.85623917600668</c:v>
                </c:pt>
                <c:pt idx="188">
                  <c:v>80.1557000729167</c:v>
                </c:pt>
                <c:pt idx="189">
                  <c:v>80.45516096982672</c:v>
                </c:pt>
                <c:pt idx="190">
                  <c:v>80.75462186673674</c:v>
                </c:pt>
                <c:pt idx="191">
                  <c:v>81.05408276364676</c:v>
                </c:pt>
                <c:pt idx="192">
                  <c:v>81.35354366055678</c:v>
                </c:pt>
                <c:pt idx="193">
                  <c:v>81.6530045574668</c:v>
                </c:pt>
                <c:pt idx="194">
                  <c:v>81.95246545437682</c:v>
                </c:pt>
                <c:pt idx="195">
                  <c:v>82.25192635128684</c:v>
                </c:pt>
                <c:pt idx="196">
                  <c:v>82.55138724819686</c:v>
                </c:pt>
                <c:pt idx="197">
                  <c:v>82.85084814510688</c:v>
                </c:pt>
                <c:pt idx="198">
                  <c:v>83.1503090420169</c:v>
                </c:pt>
                <c:pt idx="199">
                  <c:v>83.44976993892692</c:v>
                </c:pt>
                <c:pt idx="200">
                  <c:v>83.74923083583694</c:v>
                </c:pt>
                <c:pt idx="201">
                  <c:v>84.04869173274696</c:v>
                </c:pt>
                <c:pt idx="202">
                  <c:v>84.34815262965698</c:v>
                </c:pt>
                <c:pt idx="203">
                  <c:v>84.647613526567</c:v>
                </c:pt>
                <c:pt idx="204">
                  <c:v>84.94707442347702</c:v>
                </c:pt>
                <c:pt idx="205">
                  <c:v>85.24653532038704</c:v>
                </c:pt>
                <c:pt idx="206">
                  <c:v>85.54599621729706</c:v>
                </c:pt>
                <c:pt idx="207">
                  <c:v>85.84545711420708</c:v>
                </c:pt>
                <c:pt idx="208">
                  <c:v>86.1449180111171</c:v>
                </c:pt>
                <c:pt idx="209">
                  <c:v>86.44437890802712</c:v>
                </c:pt>
                <c:pt idx="210">
                  <c:v>86.74383980493714</c:v>
                </c:pt>
                <c:pt idx="211">
                  <c:v>87.04330070184716</c:v>
                </c:pt>
                <c:pt idx="212">
                  <c:v>87.34276159875718</c:v>
                </c:pt>
                <c:pt idx="213">
                  <c:v>87.6422224956672</c:v>
                </c:pt>
                <c:pt idx="214">
                  <c:v>87.94168339257722</c:v>
                </c:pt>
                <c:pt idx="215">
                  <c:v>88.24114428948724</c:v>
                </c:pt>
                <c:pt idx="216">
                  <c:v>88.54060518639726</c:v>
                </c:pt>
                <c:pt idx="217">
                  <c:v>88.84006608330728</c:v>
                </c:pt>
                <c:pt idx="218">
                  <c:v>89.1395269802173</c:v>
                </c:pt>
                <c:pt idx="219">
                  <c:v>89.43898787712732</c:v>
                </c:pt>
                <c:pt idx="220">
                  <c:v>89.73844877403734</c:v>
                </c:pt>
                <c:pt idx="221">
                  <c:v>90.03790967094736</c:v>
                </c:pt>
                <c:pt idx="222">
                  <c:v>90.33737056785738</c:v>
                </c:pt>
                <c:pt idx="223">
                  <c:v>90.6368314647674</c:v>
                </c:pt>
                <c:pt idx="224">
                  <c:v>90.93629236167742</c:v>
                </c:pt>
                <c:pt idx="225">
                  <c:v>91.23575325858744</c:v>
                </c:pt>
                <c:pt idx="226">
                  <c:v>91.53521415549746</c:v>
                </c:pt>
                <c:pt idx="227">
                  <c:v>91.83467505240748</c:v>
                </c:pt>
                <c:pt idx="228">
                  <c:v>92.1341359493175</c:v>
                </c:pt>
                <c:pt idx="229">
                  <c:v>92.43359684622752</c:v>
                </c:pt>
                <c:pt idx="230">
                  <c:v>92.73305774313754</c:v>
                </c:pt>
                <c:pt idx="231">
                  <c:v>93.03251864004756</c:v>
                </c:pt>
                <c:pt idx="232">
                  <c:v>93.33197953695758</c:v>
                </c:pt>
                <c:pt idx="233">
                  <c:v>93.6314404338676</c:v>
                </c:pt>
                <c:pt idx="234">
                  <c:v>93.93090133077762</c:v>
                </c:pt>
                <c:pt idx="235">
                  <c:v>94.23036222768764</c:v>
                </c:pt>
                <c:pt idx="236">
                  <c:v>94.52982312459766</c:v>
                </c:pt>
                <c:pt idx="237">
                  <c:v>94.82928402150768</c:v>
                </c:pt>
                <c:pt idx="238">
                  <c:v>95.1287449184177</c:v>
                </c:pt>
                <c:pt idx="239">
                  <c:v>95.42820581532771</c:v>
                </c:pt>
                <c:pt idx="240">
                  <c:v>95.72766671223773</c:v>
                </c:pt>
                <c:pt idx="241">
                  <c:v>96.02712760914775</c:v>
                </c:pt>
                <c:pt idx="242">
                  <c:v>96.32658850605777</c:v>
                </c:pt>
                <c:pt idx="243">
                  <c:v>96.6260494029678</c:v>
                </c:pt>
                <c:pt idx="244">
                  <c:v>96.92551029987781</c:v>
                </c:pt>
                <c:pt idx="245">
                  <c:v>97.22497119678783</c:v>
                </c:pt>
                <c:pt idx="246">
                  <c:v>97.52443209369785</c:v>
                </c:pt>
                <c:pt idx="247">
                  <c:v>97.82389299060787</c:v>
                </c:pt>
                <c:pt idx="248">
                  <c:v>98.1233538875179</c:v>
                </c:pt>
                <c:pt idx="249">
                  <c:v>98.42281478442791</c:v>
                </c:pt>
                <c:pt idx="250">
                  <c:v>98.72227568133793</c:v>
                </c:pt>
                <c:pt idx="251">
                  <c:v>99.02173657824795</c:v>
                </c:pt>
                <c:pt idx="252">
                  <c:v>99.32119747515797</c:v>
                </c:pt>
                <c:pt idx="253">
                  <c:v>99.620658372068</c:v>
                </c:pt>
                <c:pt idx="254">
                  <c:v>99.92011926897801</c:v>
                </c:pt>
                <c:pt idx="255">
                  <c:v>100.21958016588803</c:v>
                </c:pt>
                <c:pt idx="256">
                  <c:v>100.51904106279805</c:v>
                </c:pt>
                <c:pt idx="257">
                  <c:v>100.81850195970807</c:v>
                </c:pt>
                <c:pt idx="258">
                  <c:v>101.11796285661809</c:v>
                </c:pt>
                <c:pt idx="259">
                  <c:v>101.41742375352811</c:v>
                </c:pt>
                <c:pt idx="260">
                  <c:v>101.71688465043813</c:v>
                </c:pt>
                <c:pt idx="261">
                  <c:v>102.01634554734815</c:v>
                </c:pt>
                <c:pt idx="262">
                  <c:v>102.31580644425817</c:v>
                </c:pt>
                <c:pt idx="263">
                  <c:v>102.61526734116819</c:v>
                </c:pt>
                <c:pt idx="264">
                  <c:v>102.91472823807821</c:v>
                </c:pt>
                <c:pt idx="265">
                  <c:v>103.21418913498823</c:v>
                </c:pt>
                <c:pt idx="266">
                  <c:v>103.51365003189825</c:v>
                </c:pt>
                <c:pt idx="267">
                  <c:v>103.81311092880827</c:v>
                </c:pt>
                <c:pt idx="268">
                  <c:v>104.11257182571829</c:v>
                </c:pt>
                <c:pt idx="269">
                  <c:v>104.41203272262831</c:v>
                </c:pt>
                <c:pt idx="270">
                  <c:v>104.71149361953833</c:v>
                </c:pt>
                <c:pt idx="271">
                  <c:v>105.01095451644835</c:v>
                </c:pt>
                <c:pt idx="272">
                  <c:v>105.31041541335837</c:v>
                </c:pt>
                <c:pt idx="273">
                  <c:v>105.60987631026839</c:v>
                </c:pt>
                <c:pt idx="274">
                  <c:v>105.90933720717841</c:v>
                </c:pt>
                <c:pt idx="275">
                  <c:v>106.20879810408843</c:v>
                </c:pt>
                <c:pt idx="276">
                  <c:v>106.50825900099845</c:v>
                </c:pt>
                <c:pt idx="277">
                  <c:v>106.80771989790847</c:v>
                </c:pt>
                <c:pt idx="278">
                  <c:v>107.10718079481849</c:v>
                </c:pt>
                <c:pt idx="279">
                  <c:v>107.40664169172851</c:v>
                </c:pt>
                <c:pt idx="280">
                  <c:v>107.70610258863853</c:v>
                </c:pt>
                <c:pt idx="281">
                  <c:v>108.00556348554855</c:v>
                </c:pt>
                <c:pt idx="282">
                  <c:v>108.30502438245857</c:v>
                </c:pt>
                <c:pt idx="283">
                  <c:v>108.60448527936859</c:v>
                </c:pt>
                <c:pt idx="284">
                  <c:v>108.90394617627861</c:v>
                </c:pt>
                <c:pt idx="285">
                  <c:v>109.20340707318863</c:v>
                </c:pt>
                <c:pt idx="286">
                  <c:v>109.50286797009865</c:v>
                </c:pt>
                <c:pt idx="287">
                  <c:v>109.80232886700867</c:v>
                </c:pt>
                <c:pt idx="288">
                  <c:v>110.10178976391869</c:v>
                </c:pt>
                <c:pt idx="289">
                  <c:v>110.40125066082871</c:v>
                </c:pt>
                <c:pt idx="290">
                  <c:v>110.70071155773873</c:v>
                </c:pt>
                <c:pt idx="291">
                  <c:v>111.00017245464875</c:v>
                </c:pt>
                <c:pt idx="292">
                  <c:v>111.29963335155877</c:v>
                </c:pt>
                <c:pt idx="293">
                  <c:v>111.59909424846879</c:v>
                </c:pt>
                <c:pt idx="294">
                  <c:v>111.89855514537881</c:v>
                </c:pt>
                <c:pt idx="295">
                  <c:v>112.19801604228883</c:v>
                </c:pt>
                <c:pt idx="296">
                  <c:v>112.49747693919885</c:v>
                </c:pt>
                <c:pt idx="297">
                  <c:v>112.79693783610887</c:v>
                </c:pt>
                <c:pt idx="298">
                  <c:v>113.09639873301889</c:v>
                </c:pt>
                <c:pt idx="299">
                  <c:v>113.3958596299289</c:v>
                </c:pt>
                <c:pt idx="300">
                  <c:v>113.69532052683893</c:v>
                </c:pt>
                <c:pt idx="301">
                  <c:v>113.99478142374895</c:v>
                </c:pt>
                <c:pt idx="302">
                  <c:v>114.29424232065897</c:v>
                </c:pt>
                <c:pt idx="303">
                  <c:v>114.59370321756899</c:v>
                </c:pt>
                <c:pt idx="304">
                  <c:v>114.893164114479</c:v>
                </c:pt>
                <c:pt idx="305">
                  <c:v>115.19262501138903</c:v>
                </c:pt>
                <c:pt idx="306">
                  <c:v>115.49208590829905</c:v>
                </c:pt>
                <c:pt idx="307">
                  <c:v>115.79154680520907</c:v>
                </c:pt>
                <c:pt idx="308">
                  <c:v>116.09100770211909</c:v>
                </c:pt>
                <c:pt idx="309">
                  <c:v>116.3904685990291</c:v>
                </c:pt>
                <c:pt idx="310">
                  <c:v>116.68992949593913</c:v>
                </c:pt>
                <c:pt idx="311">
                  <c:v>116.98939039284915</c:v>
                </c:pt>
                <c:pt idx="312">
                  <c:v>117.28885128975917</c:v>
                </c:pt>
                <c:pt idx="313">
                  <c:v>117.58831218666919</c:v>
                </c:pt>
                <c:pt idx="314">
                  <c:v>117.8877730835792</c:v>
                </c:pt>
                <c:pt idx="315">
                  <c:v>118.18723398048922</c:v>
                </c:pt>
                <c:pt idx="316">
                  <c:v>118.48669487739924</c:v>
                </c:pt>
                <c:pt idx="317">
                  <c:v>118.78615577430926</c:v>
                </c:pt>
                <c:pt idx="318">
                  <c:v>119.08561667121928</c:v>
                </c:pt>
                <c:pt idx="319">
                  <c:v>119.3850775681293</c:v>
                </c:pt>
                <c:pt idx="320">
                  <c:v>119.68453846503932</c:v>
                </c:pt>
                <c:pt idx="321">
                  <c:v>119.98399936194934</c:v>
                </c:pt>
                <c:pt idx="322">
                  <c:v>120.28346025885936</c:v>
                </c:pt>
                <c:pt idx="323">
                  <c:v>120.58292115576938</c:v>
                </c:pt>
                <c:pt idx="324">
                  <c:v>120.8823820526794</c:v>
                </c:pt>
                <c:pt idx="325">
                  <c:v>121.18184294958942</c:v>
                </c:pt>
                <c:pt idx="326">
                  <c:v>121.48130384649944</c:v>
                </c:pt>
                <c:pt idx="327">
                  <c:v>121.78076474340946</c:v>
                </c:pt>
                <c:pt idx="328">
                  <c:v>122.08022564031948</c:v>
                </c:pt>
                <c:pt idx="329">
                  <c:v>122.3796865372295</c:v>
                </c:pt>
                <c:pt idx="330">
                  <c:v>122.67914743413952</c:v>
                </c:pt>
                <c:pt idx="331">
                  <c:v>122.97860833104954</c:v>
                </c:pt>
                <c:pt idx="332">
                  <c:v>123.27806922795956</c:v>
                </c:pt>
                <c:pt idx="333">
                  <c:v>123.57753012486958</c:v>
                </c:pt>
                <c:pt idx="334">
                  <c:v>123.8769910217796</c:v>
                </c:pt>
                <c:pt idx="335">
                  <c:v>124.17645191868962</c:v>
                </c:pt>
                <c:pt idx="336">
                  <c:v>124.47591281559964</c:v>
                </c:pt>
                <c:pt idx="337">
                  <c:v>124.77537371250966</c:v>
                </c:pt>
                <c:pt idx="338">
                  <c:v>125.07483460941968</c:v>
                </c:pt>
                <c:pt idx="339">
                  <c:v>125.3742955063297</c:v>
                </c:pt>
                <c:pt idx="340">
                  <c:v>125.67375640323972</c:v>
                </c:pt>
                <c:pt idx="341">
                  <c:v>125.97321730014974</c:v>
                </c:pt>
                <c:pt idx="342">
                  <c:v>126.27267819705976</c:v>
                </c:pt>
                <c:pt idx="343">
                  <c:v>126.57213909396978</c:v>
                </c:pt>
                <c:pt idx="344">
                  <c:v>126.8715999908798</c:v>
                </c:pt>
                <c:pt idx="345">
                  <c:v>127.17106088778982</c:v>
                </c:pt>
                <c:pt idx="346">
                  <c:v>127.47052178469984</c:v>
                </c:pt>
                <c:pt idx="347">
                  <c:v>127.76998268160986</c:v>
                </c:pt>
                <c:pt idx="348">
                  <c:v>128.0694435785199</c:v>
                </c:pt>
                <c:pt idx="349">
                  <c:v>128.36890447542993</c:v>
                </c:pt>
                <c:pt idx="350">
                  <c:v>128.66836537233996</c:v>
                </c:pt>
                <c:pt idx="351">
                  <c:v>128.96782626925</c:v>
                </c:pt>
                <c:pt idx="352">
                  <c:v>129.26728716616003</c:v>
                </c:pt>
                <c:pt idx="353">
                  <c:v>129.56674806307007</c:v>
                </c:pt>
                <c:pt idx="354">
                  <c:v>129.8662089599801</c:v>
                </c:pt>
                <c:pt idx="355">
                  <c:v>130.16566985689013</c:v>
                </c:pt>
                <c:pt idx="356">
                  <c:v>130.46513075380017</c:v>
                </c:pt>
                <c:pt idx="357">
                  <c:v>130.7645916507102</c:v>
                </c:pt>
                <c:pt idx="358">
                  <c:v>131.06405254762024</c:v>
                </c:pt>
                <c:pt idx="359">
                  <c:v>131.36351344453027</c:v>
                </c:pt>
                <c:pt idx="360">
                  <c:v>131.6629743414403</c:v>
                </c:pt>
                <c:pt idx="361">
                  <c:v>131.96243523835034</c:v>
                </c:pt>
                <c:pt idx="362">
                  <c:v>132.26189613526037</c:v>
                </c:pt>
                <c:pt idx="363">
                  <c:v>132.5613570321704</c:v>
                </c:pt>
                <c:pt idx="364">
                  <c:v>132.86081792908044</c:v>
                </c:pt>
                <c:pt idx="365">
                  <c:v>133.16027882599047</c:v>
                </c:pt>
                <c:pt idx="366">
                  <c:v>133.4597397229005</c:v>
                </c:pt>
                <c:pt idx="367">
                  <c:v>133.75920061981054</c:v>
                </c:pt>
                <c:pt idx="368">
                  <c:v>134.05866151672058</c:v>
                </c:pt>
                <c:pt idx="369">
                  <c:v>134.3581224136306</c:v>
                </c:pt>
                <c:pt idx="370">
                  <c:v>134.65758331054064</c:v>
                </c:pt>
                <c:pt idx="371">
                  <c:v>134.95704420745068</c:v>
                </c:pt>
                <c:pt idx="372">
                  <c:v>135.2565051043607</c:v>
                </c:pt>
                <c:pt idx="373">
                  <c:v>135.55596600127075</c:v>
                </c:pt>
                <c:pt idx="374">
                  <c:v>135.85542689818078</c:v>
                </c:pt>
                <c:pt idx="375">
                  <c:v>136.15488779509081</c:v>
                </c:pt>
                <c:pt idx="376">
                  <c:v>136.45434869200085</c:v>
                </c:pt>
                <c:pt idx="377">
                  <c:v>136.75380958891088</c:v>
                </c:pt>
                <c:pt idx="378">
                  <c:v>137.05327048582092</c:v>
                </c:pt>
                <c:pt idx="379">
                  <c:v>137.35273138273095</c:v>
                </c:pt>
                <c:pt idx="380">
                  <c:v>137.65219227964099</c:v>
                </c:pt>
                <c:pt idx="381">
                  <c:v>137.95165317655102</c:v>
                </c:pt>
                <c:pt idx="382">
                  <c:v>138.25111407346105</c:v>
                </c:pt>
                <c:pt idx="383">
                  <c:v>138.5505749703711</c:v>
                </c:pt>
                <c:pt idx="384">
                  <c:v>138.85003586728112</c:v>
                </c:pt>
                <c:pt idx="385">
                  <c:v>139.14949676419116</c:v>
                </c:pt>
                <c:pt idx="386">
                  <c:v>139.4489576611012</c:v>
                </c:pt>
                <c:pt idx="387">
                  <c:v>139.74841855801122</c:v>
                </c:pt>
                <c:pt idx="388">
                  <c:v>140.04787945492126</c:v>
                </c:pt>
                <c:pt idx="389">
                  <c:v>140.3473403518313</c:v>
                </c:pt>
                <c:pt idx="390">
                  <c:v>140.64680124874133</c:v>
                </c:pt>
                <c:pt idx="391">
                  <c:v>140.94626214565136</c:v>
                </c:pt>
                <c:pt idx="392">
                  <c:v>141.2457230425614</c:v>
                </c:pt>
                <c:pt idx="393">
                  <c:v>141.54518393947143</c:v>
                </c:pt>
                <c:pt idx="394">
                  <c:v>141.84464483638146</c:v>
                </c:pt>
                <c:pt idx="395">
                  <c:v>142.1441057332915</c:v>
                </c:pt>
                <c:pt idx="396">
                  <c:v>142.44356663020153</c:v>
                </c:pt>
                <c:pt idx="397">
                  <c:v>142.74302752711156</c:v>
                </c:pt>
                <c:pt idx="398">
                  <c:v>143.0424884240216</c:v>
                </c:pt>
                <c:pt idx="399">
                  <c:v>143.34194932093163</c:v>
                </c:pt>
                <c:pt idx="400">
                  <c:v>143.64141021784167</c:v>
                </c:pt>
                <c:pt idx="401">
                  <c:v>143.9408711147517</c:v>
                </c:pt>
                <c:pt idx="402">
                  <c:v>144.24033201166174</c:v>
                </c:pt>
                <c:pt idx="403">
                  <c:v>144.53979290857177</c:v>
                </c:pt>
                <c:pt idx="404">
                  <c:v>144.8392538054818</c:v>
                </c:pt>
                <c:pt idx="405">
                  <c:v>145.13871470239184</c:v>
                </c:pt>
                <c:pt idx="406">
                  <c:v>145.43817559930187</c:v>
                </c:pt>
                <c:pt idx="407">
                  <c:v>145.7376364962119</c:v>
                </c:pt>
                <c:pt idx="408">
                  <c:v>146.03709739312194</c:v>
                </c:pt>
                <c:pt idx="409">
                  <c:v>146.33655829003197</c:v>
                </c:pt>
                <c:pt idx="410">
                  <c:v>146.636019186942</c:v>
                </c:pt>
                <c:pt idx="411">
                  <c:v>146.93548008385204</c:v>
                </c:pt>
                <c:pt idx="412">
                  <c:v>147.23494098076208</c:v>
                </c:pt>
                <c:pt idx="413">
                  <c:v>147.5344018776721</c:v>
                </c:pt>
                <c:pt idx="414">
                  <c:v>147.83386277458214</c:v>
                </c:pt>
                <c:pt idx="415">
                  <c:v>148.13332367149218</c:v>
                </c:pt>
                <c:pt idx="416">
                  <c:v>148.4327845684022</c:v>
                </c:pt>
                <c:pt idx="417">
                  <c:v>148.73224546531225</c:v>
                </c:pt>
                <c:pt idx="418">
                  <c:v>149.03170636222228</c:v>
                </c:pt>
                <c:pt idx="419">
                  <c:v>149.33116725913231</c:v>
                </c:pt>
                <c:pt idx="420">
                  <c:v>149.63062815604235</c:v>
                </c:pt>
                <c:pt idx="421">
                  <c:v>149.93008905295238</c:v>
                </c:pt>
                <c:pt idx="422">
                  <c:v>150.22954994986242</c:v>
                </c:pt>
                <c:pt idx="423">
                  <c:v>150.52901084677245</c:v>
                </c:pt>
                <c:pt idx="424">
                  <c:v>150.82847174368248</c:v>
                </c:pt>
                <c:pt idx="425">
                  <c:v>151.12793264059252</c:v>
                </c:pt>
                <c:pt idx="426">
                  <c:v>151.42739353750255</c:v>
                </c:pt>
              </c:numCache>
            </c:numRef>
          </c:xVal>
          <c:yVal>
            <c:numRef>
              <c:f>calculations!$T$19:$T$445</c:f>
              <c:numCache>
                <c:ptCount val="427"/>
                <c:pt idx="0">
                  <c:v>118.98187865760865</c:v>
                </c:pt>
                <c:pt idx="1">
                  <c:v>118.95689239317817</c:v>
                </c:pt>
                <c:pt idx="2">
                  <c:v>118.9318435409906</c:v>
                </c:pt>
                <c:pt idx="3">
                  <c:v>118.90673178670794</c:v>
                </c:pt>
                <c:pt idx="4">
                  <c:v>118.88155681361815</c:v>
                </c:pt>
                <c:pt idx="5">
                  <c:v>118.85631830261117</c:v>
                </c:pt>
                <c:pt idx="6">
                  <c:v>118.83101593215468</c:v>
                </c:pt>
                <c:pt idx="7">
                  <c:v>118.80564937826951</c:v>
                </c:pt>
                <c:pt idx="8">
                  <c:v>118.78021831450472</c:v>
                </c:pt>
                <c:pt idx="9">
                  <c:v>118.75472241191244</c:v>
                </c:pt>
                <c:pt idx="10">
                  <c:v>118.7291613390223</c:v>
                </c:pt>
                <c:pt idx="11">
                  <c:v>118.70353476181562</c:v>
                </c:pt>
                <c:pt idx="12">
                  <c:v>118.67784234369918</c:v>
                </c:pt>
                <c:pt idx="13">
                  <c:v>118.65208374547866</c:v>
                </c:pt>
                <c:pt idx="14">
                  <c:v>118.6262586253319</c:v>
                </c:pt>
                <c:pt idx="15">
                  <c:v>118.60036663878152</c:v>
                </c:pt>
                <c:pt idx="16">
                  <c:v>118.57440743866746</c:v>
                </c:pt>
                <c:pt idx="17">
                  <c:v>118.54838067511905</c:v>
                </c:pt>
                <c:pt idx="18">
                  <c:v>118.52228599552664</c:v>
                </c:pt>
                <c:pt idx="19">
                  <c:v>118.49612304451298</c:v>
                </c:pt>
                <c:pt idx="20">
                  <c:v>118.46989146390425</c:v>
                </c:pt>
                <c:pt idx="21">
                  <c:v>118.46637700597762</c:v>
                </c:pt>
                <c:pt idx="22">
                  <c:v>118.4610585626667</c:v>
                </c:pt>
                <c:pt idx="23">
                  <c:v>118.45568293891043</c:v>
                </c:pt>
                <c:pt idx="24">
                  <c:v>118.4502488917998</c:v>
                </c:pt>
                <c:pt idx="25">
                  <c:v>118.44475513745518</c:v>
                </c:pt>
                <c:pt idx="26">
                  <c:v>118.43920034920555</c:v>
                </c:pt>
                <c:pt idx="27">
                  <c:v>118.43358315566553</c:v>
                </c:pt>
                <c:pt idx="28">
                  <c:v>118.42790213870305</c:v>
                </c:pt>
                <c:pt idx="29">
                  <c:v>118.42215583129033</c:v>
                </c:pt>
                <c:pt idx="30">
                  <c:v>118.4163427152299</c:v>
                </c:pt>
                <c:pt idx="31">
                  <c:v>118.41046121874686</c:v>
                </c:pt>
                <c:pt idx="32">
                  <c:v>118.40450971393776</c:v>
                </c:pt>
                <c:pt idx="33">
                  <c:v>118.39848651406598</c:v>
                </c:pt>
                <c:pt idx="34">
                  <c:v>118.39238987069203</c:v>
                </c:pt>
                <c:pt idx="35">
                  <c:v>118.38621797062692</c:v>
                </c:pt>
                <c:pt idx="36">
                  <c:v>118.37996893269487</c:v>
                </c:pt>
                <c:pt idx="37">
                  <c:v>118.37364080429143</c:v>
                </c:pt>
                <c:pt idx="38">
                  <c:v>118.36723155772079</c:v>
                </c:pt>
                <c:pt idx="39">
                  <c:v>118.36073908629533</c:v>
                </c:pt>
                <c:pt idx="40">
                  <c:v>118.35416120017865</c:v>
                </c:pt>
                <c:pt idx="41">
                  <c:v>118.3474956219514</c:v>
                </c:pt>
                <c:pt idx="42">
                  <c:v>118.34073998187753</c:v>
                </c:pt>
                <c:pt idx="43">
                  <c:v>118.3338918128465</c:v>
                </c:pt>
                <c:pt idx="44">
                  <c:v>118.32694854496404</c:v>
                </c:pt>
                <c:pt idx="45">
                  <c:v>118.3199074997622</c:v>
                </c:pt>
                <c:pt idx="46">
                  <c:v>118.31276588399581</c:v>
                </c:pt>
                <c:pt idx="47">
                  <c:v>118.30552078298945</c:v>
                </c:pt>
                <c:pt idx="48">
                  <c:v>118.29816915349527</c:v>
                </c:pt>
                <c:pt idx="49">
                  <c:v>118.29070781601783</c:v>
                </c:pt>
                <c:pt idx="50">
                  <c:v>118.28313344655766</c:v>
                </c:pt>
                <c:pt idx="51">
                  <c:v>118.27544256771955</c:v>
                </c:pt>
                <c:pt idx="52">
                  <c:v>118.26763153912651</c:v>
                </c:pt>
                <c:pt idx="53">
                  <c:v>118.25969654707276</c:v>
                </c:pt>
                <c:pt idx="54">
                  <c:v>118.25163359334252</c:v>
                </c:pt>
                <c:pt idx="55">
                  <c:v>118.2434384831123</c:v>
                </c:pt>
                <c:pt idx="56">
                  <c:v>118.23510681184516</c:v>
                </c:pt>
                <c:pt idx="57">
                  <c:v>118.22663395107445</c:v>
                </c:pt>
                <c:pt idx="58">
                  <c:v>118.21801503296211</c:v>
                </c:pt>
                <c:pt idx="59">
                  <c:v>118.20924493350248</c:v>
                </c:pt>
                <c:pt idx="60">
                  <c:v>118.2003182542266</c:v>
                </c:pt>
                <c:pt idx="61">
                  <c:v>118.19122930224358</c:v>
                </c:pt>
                <c:pt idx="62">
                  <c:v>118.18197206843378</c:v>
                </c:pt>
                <c:pt idx="63">
                  <c:v>118.17254020358523</c:v>
                </c:pt>
                <c:pt idx="64">
                  <c:v>118.16292699223541</c:v>
                </c:pt>
                <c:pt idx="65">
                  <c:v>118.15312532394893</c:v>
                </c:pt>
                <c:pt idx="66">
                  <c:v>118.14312766172296</c:v>
                </c:pt>
                <c:pt idx="67">
                  <c:v>118.13292600716912</c:v>
                </c:pt>
                <c:pt idx="68">
                  <c:v>118.12251186206878</c:v>
                </c:pt>
                <c:pt idx="69">
                  <c:v>118.11187618583855</c:v>
                </c:pt>
                <c:pt idx="70">
                  <c:v>118.10100934837313</c:v>
                </c:pt>
                <c:pt idx="71">
                  <c:v>118.08990107764832</c:v>
                </c:pt>
                <c:pt idx="72">
                  <c:v>118.07854040137073</c:v>
                </c:pt>
                <c:pt idx="73">
                  <c:v>118.06691558184247</c:v>
                </c:pt>
                <c:pt idx="74">
                  <c:v>118.05501404307225</c:v>
                </c:pt>
                <c:pt idx="75">
                  <c:v>118.04282228899805</c:v>
                </c:pt>
                <c:pt idx="76">
                  <c:v>118.03032581148786</c:v>
                </c:pt>
                <c:pt idx="77">
                  <c:v>118.0175089865461</c:v>
                </c:pt>
                <c:pt idx="78">
                  <c:v>118.00435495686344</c:v>
                </c:pt>
                <c:pt idx="79">
                  <c:v>117.9908454984951</c:v>
                </c:pt>
                <c:pt idx="80">
                  <c:v>117.97696086902258</c:v>
                </c:pt>
                <c:pt idx="81">
                  <c:v>117.9626796340241</c:v>
                </c:pt>
                <c:pt idx="82">
                  <c:v>117.94797846802582</c:v>
                </c:pt>
                <c:pt idx="83">
                  <c:v>117.9328319252934</c:v>
                </c:pt>
                <c:pt idx="84">
                  <c:v>117.91721217480836</c:v>
                </c:pt>
                <c:pt idx="85">
                  <c:v>117.90108869249673</c:v>
                </c:pt>
                <c:pt idx="86">
                  <c:v>117.88442790215872</c:v>
                </c:pt>
                <c:pt idx="87">
                  <c:v>117.86719275448436</c:v>
                </c:pt>
                <c:pt idx="88">
                  <c:v>117.85828347361004</c:v>
                </c:pt>
                <c:pt idx="89">
                  <c:v>117.84948884075564</c:v>
                </c:pt>
                <c:pt idx="90">
                  <c:v>117.84061213915719</c:v>
                </c:pt>
                <c:pt idx="91">
                  <c:v>117.8316518226961</c:v>
                </c:pt>
                <c:pt idx="92">
                  <c:v>117.82260630114632</c:v>
                </c:pt>
                <c:pt idx="93">
                  <c:v>117.8134739384804</c:v>
                </c:pt>
                <c:pt idx="94">
                  <c:v>117.80425305109355</c:v>
                </c:pt>
                <c:pt idx="95">
                  <c:v>117.79494190594087</c:v>
                </c:pt>
                <c:pt idx="96">
                  <c:v>117.7855387185823</c:v>
                </c:pt>
                <c:pt idx="97">
                  <c:v>117.7760416511301</c:v>
                </c:pt>
                <c:pt idx="98">
                  <c:v>117.76644881009287</c:v>
                </c:pt>
                <c:pt idx="99">
                  <c:v>117.75675824410965</c:v>
                </c:pt>
                <c:pt idx="100">
                  <c:v>117.74696794156745</c:v>
                </c:pt>
                <c:pt idx="101">
                  <c:v>117.73707582809496</c:v>
                </c:pt>
                <c:pt idx="102">
                  <c:v>117.72707976392441</c:v>
                </c:pt>
                <c:pt idx="103">
                  <c:v>117.71697754111355</c:v>
                </c:pt>
                <c:pt idx="104">
                  <c:v>117.70676688061832</c:v>
                </c:pt>
                <c:pt idx="105">
                  <c:v>117.69644542920686</c:v>
                </c:pt>
                <c:pt idx="106">
                  <c:v>117.68601075620421</c:v>
                </c:pt>
                <c:pt idx="107">
                  <c:v>117.67546035005637</c:v>
                </c:pt>
                <c:pt idx="108">
                  <c:v>117.66479161470184</c:v>
                </c:pt>
                <c:pt idx="109">
                  <c:v>117.65400186573723</c:v>
                </c:pt>
                <c:pt idx="110">
                  <c:v>117.643088326363</c:v>
                </c:pt>
                <c:pt idx="111">
                  <c:v>117.63204812309387</c:v>
                </c:pt>
                <c:pt idx="112">
                  <c:v>117.62087828121733</c:v>
                </c:pt>
                <c:pt idx="113">
                  <c:v>117.60957571998244</c:v>
                </c:pt>
                <c:pt idx="114">
                  <c:v>117.59813724749922</c:v>
                </c:pt>
                <c:pt idx="115">
                  <c:v>117.58655955532774</c:v>
                </c:pt>
                <c:pt idx="116">
                  <c:v>117.57483921273374</c:v>
                </c:pt>
                <c:pt idx="117">
                  <c:v>117.562972660586</c:v>
                </c:pt>
                <c:pt idx="118">
                  <c:v>117.55095620486827</c:v>
                </c:pt>
                <c:pt idx="119">
                  <c:v>117.53878600977603</c:v>
                </c:pt>
                <c:pt idx="120">
                  <c:v>117.52645809036595</c:v>
                </c:pt>
                <c:pt idx="121">
                  <c:v>117.51396830472282</c:v>
                </c:pt>
                <c:pt idx="122">
                  <c:v>117.50131234560524</c:v>
                </c:pt>
                <c:pt idx="123">
                  <c:v>117.48848573152813</c:v>
                </c:pt>
                <c:pt idx="124">
                  <c:v>117.47548379723574</c:v>
                </c:pt>
                <c:pt idx="125">
                  <c:v>117.46230168351443</c:v>
                </c:pt>
                <c:pt idx="126">
                  <c:v>117.44893432628972</c:v>
                </c:pt>
                <c:pt idx="127">
                  <c:v>117.43537644494621</c:v>
                </c:pt>
                <c:pt idx="128">
                  <c:v>117.42162252980312</c:v>
                </c:pt>
                <c:pt idx="129">
                  <c:v>117.40766682867087</c:v>
                </c:pt>
                <c:pt idx="130">
                  <c:v>117.39590419421621</c:v>
                </c:pt>
                <c:pt idx="131">
                  <c:v>117.3861588753318</c:v>
                </c:pt>
                <c:pt idx="132">
                  <c:v>117.37634314228339</c:v>
                </c:pt>
                <c:pt idx="133">
                  <c:v>117.36645597011488</c:v>
                </c:pt>
                <c:pt idx="134">
                  <c:v>117.35649631132694</c:v>
                </c:pt>
                <c:pt idx="135">
                  <c:v>117.34646309521099</c:v>
                </c:pt>
                <c:pt idx="136">
                  <c:v>117.33635522715853</c:v>
                </c:pt>
                <c:pt idx="137">
                  <c:v>117.32617158794442</c:v>
                </c:pt>
                <c:pt idx="138">
                  <c:v>117.31591103298314</c:v>
                </c:pt>
                <c:pt idx="139">
                  <c:v>117.3055723915569</c:v>
                </c:pt>
                <c:pt idx="140">
                  <c:v>117.29515446601384</c:v>
                </c:pt>
                <c:pt idx="141">
                  <c:v>117.28465603093565</c:v>
                </c:pt>
                <c:pt idx="142">
                  <c:v>117.27407583227233</c:v>
                </c:pt>
                <c:pt idx="143">
                  <c:v>117.26341258644341</c:v>
                </c:pt>
                <c:pt idx="144">
                  <c:v>117.2526649794033</c:v>
                </c:pt>
                <c:pt idx="145">
                  <c:v>117.24183166566962</c:v>
                </c:pt>
                <c:pt idx="146">
                  <c:v>117.23091126731221</c:v>
                </c:pt>
                <c:pt idx="147">
                  <c:v>117.21990237290143</c:v>
                </c:pt>
                <c:pt idx="148">
                  <c:v>117.20880353641331</c:v>
                </c:pt>
                <c:pt idx="149">
                  <c:v>117.19761327608978</c:v>
                </c:pt>
                <c:pt idx="150">
                  <c:v>117.18633007325138</c:v>
                </c:pt>
                <c:pt idx="151">
                  <c:v>117.17495237106039</c:v>
                </c:pt>
                <c:pt idx="152">
                  <c:v>117.1634785732316</c:v>
                </c:pt>
                <c:pt idx="153">
                  <c:v>117.15190704268838</c:v>
                </c:pt>
                <c:pt idx="154">
                  <c:v>117.14023610016075</c:v>
                </c:pt>
                <c:pt idx="155">
                  <c:v>117.12846402272291</c:v>
                </c:pt>
                <c:pt idx="156">
                  <c:v>117.11658904226678</c:v>
                </c:pt>
                <c:pt idx="157">
                  <c:v>117.10460934390824</c:v>
                </c:pt>
                <c:pt idx="158">
                  <c:v>117.0925230643224</c:v>
                </c:pt>
                <c:pt idx="159">
                  <c:v>117.08032829000433</c:v>
                </c:pt>
                <c:pt idx="160">
                  <c:v>117.06802305545077</c:v>
                </c:pt>
                <c:pt idx="161">
                  <c:v>117.05560534125897</c:v>
                </c:pt>
                <c:pt idx="162">
                  <c:v>117.04307307213767</c:v>
                </c:pt>
                <c:pt idx="163">
                  <c:v>117.03042411482564</c:v>
                </c:pt>
                <c:pt idx="164">
                  <c:v>117.01765627591212</c:v>
                </c:pt>
                <c:pt idx="165">
                  <c:v>117.00476729955423</c:v>
                </c:pt>
                <c:pt idx="166">
                  <c:v>116.99175486508476</c:v>
                </c:pt>
                <c:pt idx="167">
                  <c:v>116.98045265554771</c:v>
                </c:pt>
                <c:pt idx="168">
                  <c:v>116.97020890986474</c:v>
                </c:pt>
                <c:pt idx="169">
                  <c:v>116.95990400652256</c:v>
                </c:pt>
                <c:pt idx="170">
                  <c:v>116.94953721088073</c:v>
                </c:pt>
                <c:pt idx="171">
                  <c:v>116.93910777498176</c:v>
                </c:pt>
                <c:pt idx="172">
                  <c:v>116.92861493722728</c:v>
                </c:pt>
                <c:pt idx="173">
                  <c:v>116.91805792204437</c:v>
                </c:pt>
                <c:pt idx="174">
                  <c:v>116.90743593954144</c:v>
                </c:pt>
                <c:pt idx="175">
                  <c:v>116.89674818515374</c:v>
                </c:pt>
                <c:pt idx="176">
                  <c:v>116.88599383927749</c:v>
                </c:pt>
                <c:pt idx="177">
                  <c:v>116.8751720668929</c:v>
                </c:pt>
                <c:pt idx="178">
                  <c:v>116.86428201717493</c:v>
                </c:pt>
                <c:pt idx="179">
                  <c:v>116.853322823092</c:v>
                </c:pt>
                <c:pt idx="180">
                  <c:v>116.84229360099172</c:v>
                </c:pt>
                <c:pt idx="181">
                  <c:v>116.83119345017334</c:v>
                </c:pt>
                <c:pt idx="182">
                  <c:v>116.82002145244631</c:v>
                </c:pt>
                <c:pt idx="183">
                  <c:v>116.80877667167456</c:v>
                </c:pt>
                <c:pt idx="184">
                  <c:v>116.79745815330577</c:v>
                </c:pt>
                <c:pt idx="185">
                  <c:v>116.78606492388512</c:v>
                </c:pt>
                <c:pt idx="186">
                  <c:v>116.77459599055285</c:v>
                </c:pt>
                <c:pt idx="187">
                  <c:v>116.76305034052511</c:v>
                </c:pt>
                <c:pt idx="188">
                  <c:v>116.75142694055722</c:v>
                </c:pt>
                <c:pt idx="189">
                  <c:v>116.73972473638881</c:v>
                </c:pt>
                <c:pt idx="190">
                  <c:v>116.72794265216996</c:v>
                </c:pt>
                <c:pt idx="191">
                  <c:v>116.71607958986769</c:v>
                </c:pt>
                <c:pt idx="192">
                  <c:v>116.70413442865188</c:v>
                </c:pt>
                <c:pt idx="193">
                  <c:v>116.69210602425976</c:v>
                </c:pt>
                <c:pt idx="194">
                  <c:v>116.67999320833815</c:v>
                </c:pt>
                <c:pt idx="195">
                  <c:v>116.66779478776242</c:v>
                </c:pt>
                <c:pt idx="196">
                  <c:v>116.65550954393126</c:v>
                </c:pt>
                <c:pt idx="197">
                  <c:v>116.64313623203613</c:v>
                </c:pt>
                <c:pt idx="198">
                  <c:v>116.63067358030432</c:v>
                </c:pt>
                <c:pt idx="199">
                  <c:v>116.61812028921452</c:v>
                </c:pt>
                <c:pt idx="200">
                  <c:v>116.60704941597403</c:v>
                </c:pt>
                <c:pt idx="201">
                  <c:v>116.59650494776008</c:v>
                </c:pt>
                <c:pt idx="202">
                  <c:v>116.58590616865763</c:v>
                </c:pt>
                <c:pt idx="203">
                  <c:v>116.57525251629583</c:v>
                </c:pt>
                <c:pt idx="204">
                  <c:v>116.56454341952367</c:v>
                </c:pt>
                <c:pt idx="205">
                  <c:v>116.55377829822615</c:v>
                </c:pt>
                <c:pt idx="206">
                  <c:v>116.54295656313576</c:v>
                </c:pt>
                <c:pt idx="207">
                  <c:v>116.53207761563893</c:v>
                </c:pt>
                <c:pt idx="208">
                  <c:v>116.52114084757729</c:v>
                </c:pt>
                <c:pt idx="209">
                  <c:v>116.51014564104375</c:v>
                </c:pt>
                <c:pt idx="210">
                  <c:v>116.49909136817291</c:v>
                </c:pt>
                <c:pt idx="211">
                  <c:v>116.48797739092603</c:v>
                </c:pt>
                <c:pt idx="212">
                  <c:v>116.47680306086998</c:v>
                </c:pt>
                <c:pt idx="213">
                  <c:v>116.46556771895021</c:v>
                </c:pt>
                <c:pt idx="214">
                  <c:v>115.82106318787385</c:v>
                </c:pt>
                <c:pt idx="215">
                  <c:v>115.82106318787385</c:v>
                </c:pt>
                <c:pt idx="216">
                  <c:v>115.82106318787385</c:v>
                </c:pt>
                <c:pt idx="217">
                  <c:v>115.82106318787385</c:v>
                </c:pt>
                <c:pt idx="218">
                  <c:v>115.82106318787385</c:v>
                </c:pt>
                <c:pt idx="219">
                  <c:v>115.82106318787385</c:v>
                </c:pt>
                <c:pt idx="220">
                  <c:v>115.82106318787385</c:v>
                </c:pt>
                <c:pt idx="221">
                  <c:v>115.82106318787385</c:v>
                </c:pt>
                <c:pt idx="222">
                  <c:v>115.82106318787385</c:v>
                </c:pt>
                <c:pt idx="223">
                  <c:v>115.82106318787385</c:v>
                </c:pt>
                <c:pt idx="224">
                  <c:v>115.82106318787385</c:v>
                </c:pt>
                <c:pt idx="225">
                  <c:v>115.82106318787385</c:v>
                </c:pt>
                <c:pt idx="226">
                  <c:v>115.82106318787385</c:v>
                </c:pt>
                <c:pt idx="227">
                  <c:v>115.82106318787385</c:v>
                </c:pt>
                <c:pt idx="228">
                  <c:v>115.82106318787385</c:v>
                </c:pt>
                <c:pt idx="229">
                  <c:v>115.82106318787385</c:v>
                </c:pt>
                <c:pt idx="230">
                  <c:v>115.82106318787385</c:v>
                </c:pt>
                <c:pt idx="231">
                  <c:v>115.82106318787385</c:v>
                </c:pt>
                <c:pt idx="232">
                  <c:v>115.82106318787385</c:v>
                </c:pt>
                <c:pt idx="233">
                  <c:v>115.82106318787385</c:v>
                </c:pt>
                <c:pt idx="234">
                  <c:v>115.82106318787385</c:v>
                </c:pt>
                <c:pt idx="235">
                  <c:v>115.82106318787385</c:v>
                </c:pt>
                <c:pt idx="236">
                  <c:v>115.82106318787385</c:v>
                </c:pt>
                <c:pt idx="237">
                  <c:v>115.82106318787385</c:v>
                </c:pt>
                <c:pt idx="238">
                  <c:v>115.82106318787385</c:v>
                </c:pt>
                <c:pt idx="239">
                  <c:v>115.82106318787385</c:v>
                </c:pt>
                <c:pt idx="240">
                  <c:v>115.82106318787385</c:v>
                </c:pt>
                <c:pt idx="241">
                  <c:v>115.82106318787385</c:v>
                </c:pt>
                <c:pt idx="242">
                  <c:v>115.82106318787385</c:v>
                </c:pt>
                <c:pt idx="243">
                  <c:v>115.82106318787385</c:v>
                </c:pt>
                <c:pt idx="244">
                  <c:v>115.82106318787385</c:v>
                </c:pt>
                <c:pt idx="245">
                  <c:v>115.82106318787385</c:v>
                </c:pt>
                <c:pt idx="246">
                  <c:v>115.82106318787385</c:v>
                </c:pt>
                <c:pt idx="247">
                  <c:v>115.82106318787385</c:v>
                </c:pt>
                <c:pt idx="248">
                  <c:v>115.82106318787385</c:v>
                </c:pt>
                <c:pt idx="249">
                  <c:v>115.82106318787385</c:v>
                </c:pt>
                <c:pt idx="250">
                  <c:v>115.82106318787385</c:v>
                </c:pt>
                <c:pt idx="251">
                  <c:v>115.82106318787385</c:v>
                </c:pt>
                <c:pt idx="252">
                  <c:v>115.82106318787385</c:v>
                </c:pt>
                <c:pt idx="253">
                  <c:v>115.82106318787385</c:v>
                </c:pt>
                <c:pt idx="254">
                  <c:v>115.82106318787385</c:v>
                </c:pt>
                <c:pt idx="255">
                  <c:v>115.82106318787385</c:v>
                </c:pt>
                <c:pt idx="256">
                  <c:v>115.82106318787385</c:v>
                </c:pt>
                <c:pt idx="257">
                  <c:v>115.82106318787385</c:v>
                </c:pt>
                <c:pt idx="258">
                  <c:v>115.82106318787385</c:v>
                </c:pt>
                <c:pt idx="259">
                  <c:v>115.82106318787385</c:v>
                </c:pt>
                <c:pt idx="260">
                  <c:v>115.82106318787385</c:v>
                </c:pt>
                <c:pt idx="261">
                  <c:v>115.82106318787385</c:v>
                </c:pt>
                <c:pt idx="262">
                  <c:v>115.82106318787385</c:v>
                </c:pt>
                <c:pt idx="263">
                  <c:v>115.82106318787385</c:v>
                </c:pt>
                <c:pt idx="264">
                  <c:v>115.82106318787385</c:v>
                </c:pt>
                <c:pt idx="265">
                  <c:v>115.82106318787385</c:v>
                </c:pt>
                <c:pt idx="266">
                  <c:v>115.82106318787385</c:v>
                </c:pt>
                <c:pt idx="267">
                  <c:v>115.82106318787385</c:v>
                </c:pt>
                <c:pt idx="268">
                  <c:v>115.82106318787385</c:v>
                </c:pt>
                <c:pt idx="269">
                  <c:v>115.82106318787385</c:v>
                </c:pt>
                <c:pt idx="270">
                  <c:v>115.82106318787385</c:v>
                </c:pt>
                <c:pt idx="271">
                  <c:v>115.82106318787385</c:v>
                </c:pt>
                <c:pt idx="272">
                  <c:v>115.82106318787385</c:v>
                </c:pt>
                <c:pt idx="273">
                  <c:v>115.82106318787385</c:v>
                </c:pt>
                <c:pt idx="274">
                  <c:v>115.82106318787385</c:v>
                </c:pt>
                <c:pt idx="275">
                  <c:v>115.82106318787385</c:v>
                </c:pt>
                <c:pt idx="276">
                  <c:v>115.82106318787385</c:v>
                </c:pt>
                <c:pt idx="277">
                  <c:v>115.82106318787385</c:v>
                </c:pt>
                <c:pt idx="278">
                  <c:v>115.82106318787385</c:v>
                </c:pt>
                <c:pt idx="279">
                  <c:v>115.82106318787385</c:v>
                </c:pt>
                <c:pt idx="280">
                  <c:v>115.82106318787385</c:v>
                </c:pt>
                <c:pt idx="281">
                  <c:v>115.82106318787385</c:v>
                </c:pt>
                <c:pt idx="282">
                  <c:v>115.82106318787385</c:v>
                </c:pt>
                <c:pt idx="283">
                  <c:v>115.82106318787385</c:v>
                </c:pt>
                <c:pt idx="284">
                  <c:v>115.82106318787385</c:v>
                </c:pt>
                <c:pt idx="285">
                  <c:v>115.82106318787385</c:v>
                </c:pt>
                <c:pt idx="286">
                  <c:v>115.82106318787385</c:v>
                </c:pt>
                <c:pt idx="287">
                  <c:v>115.82106318787385</c:v>
                </c:pt>
                <c:pt idx="288">
                  <c:v>115.82106318787385</c:v>
                </c:pt>
                <c:pt idx="289">
                  <c:v>115.82106318787385</c:v>
                </c:pt>
                <c:pt idx="290">
                  <c:v>115.82106318787385</c:v>
                </c:pt>
                <c:pt idx="291">
                  <c:v>115.82106318787385</c:v>
                </c:pt>
                <c:pt idx="292">
                  <c:v>115.82106318787385</c:v>
                </c:pt>
                <c:pt idx="293">
                  <c:v>115.82106318787385</c:v>
                </c:pt>
                <c:pt idx="294">
                  <c:v>115.82106318787385</c:v>
                </c:pt>
                <c:pt idx="295">
                  <c:v>115.82106318787385</c:v>
                </c:pt>
                <c:pt idx="296">
                  <c:v>115.82106318787385</c:v>
                </c:pt>
                <c:pt idx="297">
                  <c:v>115.82106318787385</c:v>
                </c:pt>
                <c:pt idx="298">
                  <c:v>115.82106318787385</c:v>
                </c:pt>
                <c:pt idx="299">
                  <c:v>115.82106318787385</c:v>
                </c:pt>
                <c:pt idx="300">
                  <c:v>115.82106318787385</c:v>
                </c:pt>
                <c:pt idx="301">
                  <c:v>115.82106318787385</c:v>
                </c:pt>
                <c:pt idx="302">
                  <c:v>115.82106318787385</c:v>
                </c:pt>
                <c:pt idx="303">
                  <c:v>115.82106318787385</c:v>
                </c:pt>
                <c:pt idx="304">
                  <c:v>115.82106318787385</c:v>
                </c:pt>
                <c:pt idx="305">
                  <c:v>115.82106318787385</c:v>
                </c:pt>
                <c:pt idx="306">
                  <c:v>115.82106318787385</c:v>
                </c:pt>
                <c:pt idx="307">
                  <c:v>115.82106318787385</c:v>
                </c:pt>
                <c:pt idx="308">
                  <c:v>115.82106318787385</c:v>
                </c:pt>
                <c:pt idx="309">
                  <c:v>115.82106318787385</c:v>
                </c:pt>
                <c:pt idx="310">
                  <c:v>115.82106318787385</c:v>
                </c:pt>
                <c:pt idx="311">
                  <c:v>115.82106318787385</c:v>
                </c:pt>
                <c:pt idx="312">
                  <c:v>115.82106318787385</c:v>
                </c:pt>
                <c:pt idx="313">
                  <c:v>115.82106318787385</c:v>
                </c:pt>
                <c:pt idx="314">
                  <c:v>115.82106318787385</c:v>
                </c:pt>
                <c:pt idx="315">
                  <c:v>115.82106318787385</c:v>
                </c:pt>
                <c:pt idx="316">
                  <c:v>115.82106318787385</c:v>
                </c:pt>
                <c:pt idx="317">
                  <c:v>115.82106318787385</c:v>
                </c:pt>
                <c:pt idx="318">
                  <c:v>115.82106318787385</c:v>
                </c:pt>
                <c:pt idx="319">
                  <c:v>115.82106318787385</c:v>
                </c:pt>
                <c:pt idx="320">
                  <c:v>115.82106318787385</c:v>
                </c:pt>
                <c:pt idx="321">
                  <c:v>115.82106318787385</c:v>
                </c:pt>
                <c:pt idx="322">
                  <c:v>115.82106318787385</c:v>
                </c:pt>
                <c:pt idx="323">
                  <c:v>115.82106318787385</c:v>
                </c:pt>
                <c:pt idx="324">
                  <c:v>115.82106318787385</c:v>
                </c:pt>
                <c:pt idx="325">
                  <c:v>115.82106318787385</c:v>
                </c:pt>
                <c:pt idx="326">
                  <c:v>115.82106318787385</c:v>
                </c:pt>
                <c:pt idx="327">
                  <c:v>115.82106318787385</c:v>
                </c:pt>
                <c:pt idx="328">
                  <c:v>115.82106318787385</c:v>
                </c:pt>
                <c:pt idx="329">
                  <c:v>115.82106318787385</c:v>
                </c:pt>
                <c:pt idx="330">
                  <c:v>115.82106318787385</c:v>
                </c:pt>
                <c:pt idx="331">
                  <c:v>115.82106318787385</c:v>
                </c:pt>
                <c:pt idx="332">
                  <c:v>115.82106318787385</c:v>
                </c:pt>
                <c:pt idx="333">
                  <c:v>115.82106318787385</c:v>
                </c:pt>
                <c:pt idx="334">
                  <c:v>115.82106318787385</c:v>
                </c:pt>
                <c:pt idx="335">
                  <c:v>115.82106318787385</c:v>
                </c:pt>
                <c:pt idx="336">
                  <c:v>115.82106318787385</c:v>
                </c:pt>
                <c:pt idx="337">
                  <c:v>115.82106318787385</c:v>
                </c:pt>
                <c:pt idx="338">
                  <c:v>115.82106318787385</c:v>
                </c:pt>
                <c:pt idx="339">
                  <c:v>115.82106318787385</c:v>
                </c:pt>
                <c:pt idx="340">
                  <c:v>115.82106318787385</c:v>
                </c:pt>
                <c:pt idx="341">
                  <c:v>115.82106318787385</c:v>
                </c:pt>
                <c:pt idx="342">
                  <c:v>115.82106318787385</c:v>
                </c:pt>
                <c:pt idx="343">
                  <c:v>115.82106318787385</c:v>
                </c:pt>
                <c:pt idx="344">
                  <c:v>115.82106318787385</c:v>
                </c:pt>
                <c:pt idx="345">
                  <c:v>115.82106318787385</c:v>
                </c:pt>
                <c:pt idx="346">
                  <c:v>115.82106318787385</c:v>
                </c:pt>
                <c:pt idx="347">
                  <c:v>115.82106318787385</c:v>
                </c:pt>
                <c:pt idx="348">
                  <c:v>115.82106318787385</c:v>
                </c:pt>
                <c:pt idx="349">
                  <c:v>115.82106318787385</c:v>
                </c:pt>
                <c:pt idx="350">
                  <c:v>115.82106318787385</c:v>
                </c:pt>
                <c:pt idx="351">
                  <c:v>115.82106318787385</c:v>
                </c:pt>
                <c:pt idx="352">
                  <c:v>115.82106318787385</c:v>
                </c:pt>
                <c:pt idx="353">
                  <c:v>115.82106318787385</c:v>
                </c:pt>
                <c:pt idx="354">
                  <c:v>115.82106318787385</c:v>
                </c:pt>
                <c:pt idx="355">
                  <c:v>115.82106318787385</c:v>
                </c:pt>
                <c:pt idx="356">
                  <c:v>115.82106318787385</c:v>
                </c:pt>
                <c:pt idx="357">
                  <c:v>115.82106318787385</c:v>
                </c:pt>
                <c:pt idx="358">
                  <c:v>115.82106318787385</c:v>
                </c:pt>
                <c:pt idx="359">
                  <c:v>115.82106318787385</c:v>
                </c:pt>
                <c:pt idx="360">
                  <c:v>115.82106318787385</c:v>
                </c:pt>
                <c:pt idx="361">
                  <c:v>115.82106318787385</c:v>
                </c:pt>
                <c:pt idx="362">
                  <c:v>115.82106318787385</c:v>
                </c:pt>
                <c:pt idx="363">
                  <c:v>115.82106318787385</c:v>
                </c:pt>
                <c:pt idx="364">
                  <c:v>115.82106318787385</c:v>
                </c:pt>
                <c:pt idx="365">
                  <c:v>115.82106318787385</c:v>
                </c:pt>
                <c:pt idx="366">
                  <c:v>115.82106318787385</c:v>
                </c:pt>
                <c:pt idx="367">
                  <c:v>115.82106318787385</c:v>
                </c:pt>
                <c:pt idx="368">
                  <c:v>115.82106318787385</c:v>
                </c:pt>
                <c:pt idx="369">
                  <c:v>115.82106318787385</c:v>
                </c:pt>
                <c:pt idx="370">
                  <c:v>115.82106318787385</c:v>
                </c:pt>
                <c:pt idx="371">
                  <c:v>115.82106318787385</c:v>
                </c:pt>
                <c:pt idx="372">
                  <c:v>115.82106318787385</c:v>
                </c:pt>
                <c:pt idx="373">
                  <c:v>115.82106318787385</c:v>
                </c:pt>
                <c:pt idx="374">
                  <c:v>115.82106318787385</c:v>
                </c:pt>
                <c:pt idx="375">
                  <c:v>115.82106318787385</c:v>
                </c:pt>
                <c:pt idx="376">
                  <c:v>115.82106318787385</c:v>
                </c:pt>
                <c:pt idx="377">
                  <c:v>115.82106318787385</c:v>
                </c:pt>
                <c:pt idx="378">
                  <c:v>115.82106318787385</c:v>
                </c:pt>
                <c:pt idx="379">
                  <c:v>115.82106318787385</c:v>
                </c:pt>
                <c:pt idx="380">
                  <c:v>115.82106318787385</c:v>
                </c:pt>
                <c:pt idx="381">
                  <c:v>115.82106318787385</c:v>
                </c:pt>
                <c:pt idx="382">
                  <c:v>115.82106318787385</c:v>
                </c:pt>
                <c:pt idx="383">
                  <c:v>115.82106318787385</c:v>
                </c:pt>
                <c:pt idx="384">
                  <c:v>115.82106318787385</c:v>
                </c:pt>
                <c:pt idx="385">
                  <c:v>115.82106318787385</c:v>
                </c:pt>
                <c:pt idx="386">
                  <c:v>115.82106318787385</c:v>
                </c:pt>
                <c:pt idx="387">
                  <c:v>115.82106318787385</c:v>
                </c:pt>
                <c:pt idx="388">
                  <c:v>115.82106318787385</c:v>
                </c:pt>
                <c:pt idx="389">
                  <c:v>115.82106318787385</c:v>
                </c:pt>
                <c:pt idx="390">
                  <c:v>115.82106318787385</c:v>
                </c:pt>
                <c:pt idx="391">
                  <c:v>115.82106318787385</c:v>
                </c:pt>
                <c:pt idx="392">
                  <c:v>115.82106318787385</c:v>
                </c:pt>
                <c:pt idx="393">
                  <c:v>115.82106318787385</c:v>
                </c:pt>
                <c:pt idx="394">
                  <c:v>115.82106318787385</c:v>
                </c:pt>
                <c:pt idx="395">
                  <c:v>115.82106318787385</c:v>
                </c:pt>
                <c:pt idx="396">
                  <c:v>115.82106318787385</c:v>
                </c:pt>
                <c:pt idx="397">
                  <c:v>115.82106318787385</c:v>
                </c:pt>
                <c:pt idx="398">
                  <c:v>115.82106318787385</c:v>
                </c:pt>
                <c:pt idx="399">
                  <c:v>115.82106318787385</c:v>
                </c:pt>
                <c:pt idx="400">
                  <c:v>115.82106318787385</c:v>
                </c:pt>
                <c:pt idx="401">
                  <c:v>115.82106318787385</c:v>
                </c:pt>
                <c:pt idx="402">
                  <c:v>115.82106318787385</c:v>
                </c:pt>
                <c:pt idx="403">
                  <c:v>115.82106318787385</c:v>
                </c:pt>
                <c:pt idx="404">
                  <c:v>115.82106318787385</c:v>
                </c:pt>
                <c:pt idx="405">
                  <c:v>115.82106318787385</c:v>
                </c:pt>
                <c:pt idx="406">
                  <c:v>115.82106318787385</c:v>
                </c:pt>
                <c:pt idx="407">
                  <c:v>115.82106318787385</c:v>
                </c:pt>
                <c:pt idx="408">
                  <c:v>115.82106318787385</c:v>
                </c:pt>
                <c:pt idx="409">
                  <c:v>115.82106318787385</c:v>
                </c:pt>
                <c:pt idx="410">
                  <c:v>115.82106318787385</c:v>
                </c:pt>
                <c:pt idx="411">
                  <c:v>115.82106318787385</c:v>
                </c:pt>
                <c:pt idx="412">
                  <c:v>115.82106318787385</c:v>
                </c:pt>
                <c:pt idx="413">
                  <c:v>115.82106318787385</c:v>
                </c:pt>
                <c:pt idx="414">
                  <c:v>115.82106318787385</c:v>
                </c:pt>
                <c:pt idx="415">
                  <c:v>115.82106318787385</c:v>
                </c:pt>
                <c:pt idx="416">
                  <c:v>115.82106318787385</c:v>
                </c:pt>
                <c:pt idx="417">
                  <c:v>115.82106318787385</c:v>
                </c:pt>
                <c:pt idx="418">
                  <c:v>115.82106318787385</c:v>
                </c:pt>
                <c:pt idx="419">
                  <c:v>115.82106318787385</c:v>
                </c:pt>
                <c:pt idx="420">
                  <c:v>115.82106318787385</c:v>
                </c:pt>
                <c:pt idx="421">
                  <c:v>115.82106318787385</c:v>
                </c:pt>
                <c:pt idx="422">
                  <c:v>115.82106318787385</c:v>
                </c:pt>
                <c:pt idx="423">
                  <c:v>115.82106318787385</c:v>
                </c:pt>
                <c:pt idx="424">
                  <c:v>115.82106318787385</c:v>
                </c:pt>
                <c:pt idx="425">
                  <c:v>115.82106318787385</c:v>
                </c:pt>
                <c:pt idx="426">
                  <c:v>115.82106318787385</c:v>
                </c:pt>
              </c:numCache>
            </c:numRef>
          </c:yVal>
          <c:smooth val="0"/>
        </c:ser>
        <c:axId val="20955761"/>
        <c:axId val="54384122"/>
      </c:scatterChart>
      <c:valAx>
        <c:axId val="20955761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4384122"/>
        <c:crosses val="autoZero"/>
        <c:crossBetween val="midCat"/>
        <c:dispUnits/>
      </c:valAx>
      <c:valAx>
        <c:axId val="5438412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0955761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calculations!$A$19:$A$445</c:f>
              <c:numCache>
                <c:ptCount val="427"/>
                <c:pt idx="0">
                  <c:v>0</c:v>
                </c:pt>
                <c:pt idx="1">
                  <c:v>1.4973044845501282</c:v>
                </c:pt>
                <c:pt idx="2">
                  <c:v>2.9946089691002564</c:v>
                </c:pt>
                <c:pt idx="3">
                  <c:v>4.491913453650385</c:v>
                </c:pt>
                <c:pt idx="4">
                  <c:v>5.989217938200513</c:v>
                </c:pt>
                <c:pt idx="5">
                  <c:v>7.486522422750641</c:v>
                </c:pt>
                <c:pt idx="6">
                  <c:v>8.983826907300768</c:v>
                </c:pt>
                <c:pt idx="7">
                  <c:v>10.481131391850896</c:v>
                </c:pt>
                <c:pt idx="8">
                  <c:v>11.978435876401024</c:v>
                </c:pt>
                <c:pt idx="9">
                  <c:v>13.475740360951152</c:v>
                </c:pt>
                <c:pt idx="10">
                  <c:v>14.97304484550128</c:v>
                </c:pt>
                <c:pt idx="11">
                  <c:v>16.47034933005141</c:v>
                </c:pt>
                <c:pt idx="12">
                  <c:v>17.967653814601537</c:v>
                </c:pt>
                <c:pt idx="13">
                  <c:v>19.464958299151665</c:v>
                </c:pt>
                <c:pt idx="14">
                  <c:v>20.962262783701792</c:v>
                </c:pt>
                <c:pt idx="15">
                  <c:v>22.45956726825192</c:v>
                </c:pt>
                <c:pt idx="16">
                  <c:v>23.956871752802048</c:v>
                </c:pt>
                <c:pt idx="17">
                  <c:v>25.454176237352176</c:v>
                </c:pt>
                <c:pt idx="18">
                  <c:v>26.951480721902303</c:v>
                </c:pt>
                <c:pt idx="19">
                  <c:v>28.44878520645243</c:v>
                </c:pt>
                <c:pt idx="20">
                  <c:v>29.946089691002562</c:v>
                </c:pt>
                <c:pt idx="21">
                  <c:v>30.14573028894258</c:v>
                </c:pt>
                <c:pt idx="22">
                  <c:v>30.445191185852607</c:v>
                </c:pt>
                <c:pt idx="23">
                  <c:v>30.744652082762634</c:v>
                </c:pt>
                <c:pt idx="24">
                  <c:v>31.04411297967266</c:v>
                </c:pt>
                <c:pt idx="25">
                  <c:v>31.34357387658269</c:v>
                </c:pt>
                <c:pt idx="26">
                  <c:v>31.643034773492715</c:v>
                </c:pt>
                <c:pt idx="27">
                  <c:v>31.942495670402742</c:v>
                </c:pt>
                <c:pt idx="28">
                  <c:v>32.24195656731277</c:v>
                </c:pt>
                <c:pt idx="29">
                  <c:v>32.541417464222796</c:v>
                </c:pt>
                <c:pt idx="30">
                  <c:v>32.84087836113282</c:v>
                </c:pt>
                <c:pt idx="31">
                  <c:v>33.14033925804285</c:v>
                </c:pt>
                <c:pt idx="32">
                  <c:v>33.43980015495288</c:v>
                </c:pt>
                <c:pt idx="33">
                  <c:v>33.739261051862904</c:v>
                </c:pt>
                <c:pt idx="34">
                  <c:v>34.03872194877293</c:v>
                </c:pt>
                <c:pt idx="35">
                  <c:v>34.33818284568296</c:v>
                </c:pt>
                <c:pt idx="36">
                  <c:v>34.637643742592985</c:v>
                </c:pt>
                <c:pt idx="37">
                  <c:v>34.93710463950301</c:v>
                </c:pt>
                <c:pt idx="38">
                  <c:v>35.23656553641304</c:v>
                </c:pt>
                <c:pt idx="39">
                  <c:v>35.536026433323066</c:v>
                </c:pt>
                <c:pt idx="40">
                  <c:v>35.83548733023309</c:v>
                </c:pt>
                <c:pt idx="41">
                  <c:v>36.13494822714312</c:v>
                </c:pt>
                <c:pt idx="42">
                  <c:v>36.43440912405315</c:v>
                </c:pt>
                <c:pt idx="43">
                  <c:v>36.733870020963174</c:v>
                </c:pt>
                <c:pt idx="44">
                  <c:v>37.0333309178732</c:v>
                </c:pt>
                <c:pt idx="45">
                  <c:v>37.33279181478323</c:v>
                </c:pt>
                <c:pt idx="46">
                  <c:v>37.632252711693255</c:v>
                </c:pt>
                <c:pt idx="47">
                  <c:v>37.93171360860328</c:v>
                </c:pt>
                <c:pt idx="48">
                  <c:v>38.23117450551331</c:v>
                </c:pt>
                <c:pt idx="49">
                  <c:v>38.530635402423336</c:v>
                </c:pt>
                <c:pt idx="50">
                  <c:v>38.83009629933336</c:v>
                </c:pt>
                <c:pt idx="51">
                  <c:v>39.12955719624339</c:v>
                </c:pt>
                <c:pt idx="52">
                  <c:v>39.42901809315342</c:v>
                </c:pt>
                <c:pt idx="53">
                  <c:v>39.728478990063444</c:v>
                </c:pt>
                <c:pt idx="54">
                  <c:v>40.02793988697347</c:v>
                </c:pt>
                <c:pt idx="55">
                  <c:v>40.3274007838835</c:v>
                </c:pt>
                <c:pt idx="56">
                  <c:v>40.626861680793525</c:v>
                </c:pt>
                <c:pt idx="57">
                  <c:v>40.92632257770355</c:v>
                </c:pt>
                <c:pt idx="58">
                  <c:v>41.22578347461358</c:v>
                </c:pt>
                <c:pt idx="59">
                  <c:v>41.525244371523605</c:v>
                </c:pt>
                <c:pt idx="60">
                  <c:v>41.82470526843363</c:v>
                </c:pt>
                <c:pt idx="61">
                  <c:v>42.12416616534366</c:v>
                </c:pt>
                <c:pt idx="62">
                  <c:v>42.423627062253686</c:v>
                </c:pt>
                <c:pt idx="63">
                  <c:v>42.72308795916371</c:v>
                </c:pt>
                <c:pt idx="64">
                  <c:v>43.02254885607374</c:v>
                </c:pt>
                <c:pt idx="65">
                  <c:v>43.32200975298377</c:v>
                </c:pt>
                <c:pt idx="66">
                  <c:v>43.621470649893794</c:v>
                </c:pt>
                <c:pt idx="67">
                  <c:v>43.92093154680382</c:v>
                </c:pt>
                <c:pt idx="68">
                  <c:v>44.22039244371385</c:v>
                </c:pt>
                <c:pt idx="69">
                  <c:v>44.519853340623875</c:v>
                </c:pt>
                <c:pt idx="70">
                  <c:v>44.8193142375339</c:v>
                </c:pt>
                <c:pt idx="71">
                  <c:v>45.11877513444393</c:v>
                </c:pt>
                <c:pt idx="72">
                  <c:v>45.418236031353956</c:v>
                </c:pt>
                <c:pt idx="73">
                  <c:v>45.71769692826398</c:v>
                </c:pt>
                <c:pt idx="74">
                  <c:v>46.01715782517401</c:v>
                </c:pt>
                <c:pt idx="75">
                  <c:v>46.31661872208404</c:v>
                </c:pt>
                <c:pt idx="76">
                  <c:v>46.616079618994064</c:v>
                </c:pt>
                <c:pt idx="77">
                  <c:v>46.91554051590409</c:v>
                </c:pt>
                <c:pt idx="78">
                  <c:v>47.21500141281412</c:v>
                </c:pt>
                <c:pt idx="79">
                  <c:v>47.514462309724145</c:v>
                </c:pt>
                <c:pt idx="80">
                  <c:v>47.81392320663417</c:v>
                </c:pt>
                <c:pt idx="81">
                  <c:v>48.1133841035442</c:v>
                </c:pt>
                <c:pt idx="82">
                  <c:v>48.412845000454226</c:v>
                </c:pt>
                <c:pt idx="83">
                  <c:v>48.71230589736425</c:v>
                </c:pt>
                <c:pt idx="84">
                  <c:v>49.01176679427428</c:v>
                </c:pt>
                <c:pt idx="85">
                  <c:v>49.31122769118431</c:v>
                </c:pt>
                <c:pt idx="86">
                  <c:v>49.610688588094334</c:v>
                </c:pt>
                <c:pt idx="87">
                  <c:v>49.91014948500436</c:v>
                </c:pt>
                <c:pt idx="88">
                  <c:v>50.20961038191439</c:v>
                </c:pt>
                <c:pt idx="89">
                  <c:v>50.509071278824415</c:v>
                </c:pt>
                <c:pt idx="90">
                  <c:v>50.80853217573444</c:v>
                </c:pt>
                <c:pt idx="91">
                  <c:v>51.10799307264447</c:v>
                </c:pt>
                <c:pt idx="92">
                  <c:v>51.407453969554496</c:v>
                </c:pt>
                <c:pt idx="93">
                  <c:v>51.70691486646452</c:v>
                </c:pt>
                <c:pt idx="94">
                  <c:v>52.00637576337455</c:v>
                </c:pt>
                <c:pt idx="95">
                  <c:v>52.30583666028458</c:v>
                </c:pt>
                <c:pt idx="96">
                  <c:v>52.6052975571946</c:v>
                </c:pt>
                <c:pt idx="97">
                  <c:v>52.90475845410463</c:v>
                </c:pt>
                <c:pt idx="98">
                  <c:v>53.20421935101466</c:v>
                </c:pt>
                <c:pt idx="99">
                  <c:v>53.503680247924684</c:v>
                </c:pt>
                <c:pt idx="100">
                  <c:v>53.80314114483471</c:v>
                </c:pt>
                <c:pt idx="101">
                  <c:v>54.10260204174474</c:v>
                </c:pt>
                <c:pt idx="102">
                  <c:v>54.402062938654765</c:v>
                </c:pt>
                <c:pt idx="103">
                  <c:v>54.70152383556479</c:v>
                </c:pt>
                <c:pt idx="104">
                  <c:v>55.00098473247482</c:v>
                </c:pt>
                <c:pt idx="105">
                  <c:v>55.300445629384846</c:v>
                </c:pt>
                <c:pt idx="106">
                  <c:v>55.59990652629487</c:v>
                </c:pt>
                <c:pt idx="107">
                  <c:v>55.8993674232049</c:v>
                </c:pt>
                <c:pt idx="108">
                  <c:v>56.19882832011493</c:v>
                </c:pt>
                <c:pt idx="109">
                  <c:v>56.498289217024954</c:v>
                </c:pt>
                <c:pt idx="110">
                  <c:v>56.79775011393498</c:v>
                </c:pt>
                <c:pt idx="111">
                  <c:v>57.09721101084501</c:v>
                </c:pt>
                <c:pt idx="112">
                  <c:v>57.396671907755035</c:v>
                </c:pt>
                <c:pt idx="113">
                  <c:v>57.69613280466506</c:v>
                </c:pt>
                <c:pt idx="114">
                  <c:v>57.99559370157509</c:v>
                </c:pt>
                <c:pt idx="115">
                  <c:v>58.295054598485116</c:v>
                </c:pt>
                <c:pt idx="116">
                  <c:v>58.59451549539514</c:v>
                </c:pt>
                <c:pt idx="117">
                  <c:v>58.89397639230517</c:v>
                </c:pt>
                <c:pt idx="118">
                  <c:v>59.1934372892152</c:v>
                </c:pt>
                <c:pt idx="119">
                  <c:v>59.492898186125224</c:v>
                </c:pt>
                <c:pt idx="120">
                  <c:v>59.79235908303525</c:v>
                </c:pt>
                <c:pt idx="121">
                  <c:v>60.09181997994528</c:v>
                </c:pt>
                <c:pt idx="122">
                  <c:v>60.391280876855305</c:v>
                </c:pt>
                <c:pt idx="123">
                  <c:v>60.69074177376533</c:v>
                </c:pt>
                <c:pt idx="124">
                  <c:v>60.99020267067536</c:v>
                </c:pt>
                <c:pt idx="125">
                  <c:v>61.289663567585386</c:v>
                </c:pt>
                <c:pt idx="126">
                  <c:v>61.58912446449541</c:v>
                </c:pt>
                <c:pt idx="127">
                  <c:v>61.88858536140544</c:v>
                </c:pt>
                <c:pt idx="128">
                  <c:v>62.18804625831547</c:v>
                </c:pt>
                <c:pt idx="129">
                  <c:v>62.487507155225494</c:v>
                </c:pt>
                <c:pt idx="130">
                  <c:v>62.78696805213552</c:v>
                </c:pt>
                <c:pt idx="131">
                  <c:v>63.08642894904555</c:v>
                </c:pt>
                <c:pt idx="132">
                  <c:v>63.385889845955575</c:v>
                </c:pt>
                <c:pt idx="133">
                  <c:v>63.6853507428656</c:v>
                </c:pt>
                <c:pt idx="134">
                  <c:v>63.98481163977563</c:v>
                </c:pt>
                <c:pt idx="135">
                  <c:v>64.28427253668565</c:v>
                </c:pt>
                <c:pt idx="136">
                  <c:v>64.58373343359567</c:v>
                </c:pt>
                <c:pt idx="137">
                  <c:v>64.88319433050569</c:v>
                </c:pt>
                <c:pt idx="138">
                  <c:v>65.18265522741571</c:v>
                </c:pt>
                <c:pt idx="139">
                  <c:v>65.48211612432573</c:v>
                </c:pt>
                <c:pt idx="140">
                  <c:v>65.78157702123575</c:v>
                </c:pt>
                <c:pt idx="141">
                  <c:v>66.08103791814577</c:v>
                </c:pt>
                <c:pt idx="142">
                  <c:v>66.38049881505579</c:v>
                </c:pt>
                <c:pt idx="143">
                  <c:v>66.67995971196581</c:v>
                </c:pt>
                <c:pt idx="144">
                  <c:v>66.97942060887583</c:v>
                </c:pt>
                <c:pt idx="145">
                  <c:v>67.27888150578585</c:v>
                </c:pt>
                <c:pt idx="146">
                  <c:v>67.57834240269587</c:v>
                </c:pt>
                <c:pt idx="147">
                  <c:v>67.87780329960589</c:v>
                </c:pt>
                <c:pt idx="148">
                  <c:v>68.1772641965159</c:v>
                </c:pt>
                <c:pt idx="149">
                  <c:v>68.47672509342593</c:v>
                </c:pt>
                <c:pt idx="150">
                  <c:v>68.77618599033595</c:v>
                </c:pt>
                <c:pt idx="151">
                  <c:v>69.07564688724597</c:v>
                </c:pt>
                <c:pt idx="152">
                  <c:v>69.37510778415599</c:v>
                </c:pt>
                <c:pt idx="153">
                  <c:v>69.674568681066</c:v>
                </c:pt>
                <c:pt idx="154">
                  <c:v>69.97402957797603</c:v>
                </c:pt>
                <c:pt idx="155">
                  <c:v>70.27349047488605</c:v>
                </c:pt>
                <c:pt idx="156">
                  <c:v>70.57295137179607</c:v>
                </c:pt>
                <c:pt idx="157">
                  <c:v>70.87241226870609</c:v>
                </c:pt>
                <c:pt idx="158">
                  <c:v>71.1718731656161</c:v>
                </c:pt>
                <c:pt idx="159">
                  <c:v>71.47133406252613</c:v>
                </c:pt>
                <c:pt idx="160">
                  <c:v>71.77079495943615</c:v>
                </c:pt>
                <c:pt idx="161">
                  <c:v>72.07025585634617</c:v>
                </c:pt>
                <c:pt idx="162">
                  <c:v>72.36971675325618</c:v>
                </c:pt>
                <c:pt idx="163">
                  <c:v>72.6691776501662</c:v>
                </c:pt>
                <c:pt idx="164">
                  <c:v>72.96863854707622</c:v>
                </c:pt>
                <c:pt idx="165">
                  <c:v>73.26809944398624</c:v>
                </c:pt>
                <c:pt idx="166">
                  <c:v>73.56756034089626</c:v>
                </c:pt>
                <c:pt idx="167">
                  <c:v>73.86702123780628</c:v>
                </c:pt>
                <c:pt idx="168">
                  <c:v>74.1664821347163</c:v>
                </c:pt>
                <c:pt idx="169">
                  <c:v>74.46594303162632</c:v>
                </c:pt>
                <c:pt idx="170">
                  <c:v>74.76540392853634</c:v>
                </c:pt>
                <c:pt idx="171">
                  <c:v>75.06486482544636</c:v>
                </c:pt>
                <c:pt idx="172">
                  <c:v>75.36432572235638</c:v>
                </c:pt>
                <c:pt idx="173">
                  <c:v>75.6637866192664</c:v>
                </c:pt>
                <c:pt idx="174">
                  <c:v>75.96324751617642</c:v>
                </c:pt>
                <c:pt idx="175">
                  <c:v>76.26270841308644</c:v>
                </c:pt>
                <c:pt idx="176">
                  <c:v>76.56216930999646</c:v>
                </c:pt>
                <c:pt idx="177">
                  <c:v>76.86163020690648</c:v>
                </c:pt>
                <c:pt idx="178">
                  <c:v>77.1610911038165</c:v>
                </c:pt>
                <c:pt idx="179">
                  <c:v>77.46055200072652</c:v>
                </c:pt>
                <c:pt idx="180">
                  <c:v>77.76001289763654</c:v>
                </c:pt>
                <c:pt idx="181">
                  <c:v>78.05947379454656</c:v>
                </c:pt>
                <c:pt idx="182">
                  <c:v>78.35893469145658</c:v>
                </c:pt>
                <c:pt idx="183">
                  <c:v>78.6583955883666</c:v>
                </c:pt>
                <c:pt idx="184">
                  <c:v>78.95785648527662</c:v>
                </c:pt>
                <c:pt idx="185">
                  <c:v>79.25731738218664</c:v>
                </c:pt>
                <c:pt idx="186">
                  <c:v>79.55677827909666</c:v>
                </c:pt>
                <c:pt idx="187">
                  <c:v>79.85623917600668</c:v>
                </c:pt>
                <c:pt idx="188">
                  <c:v>80.1557000729167</c:v>
                </c:pt>
                <c:pt idx="189">
                  <c:v>80.45516096982672</c:v>
                </c:pt>
                <c:pt idx="190">
                  <c:v>80.75462186673674</c:v>
                </c:pt>
                <c:pt idx="191">
                  <c:v>81.05408276364676</c:v>
                </c:pt>
                <c:pt idx="192">
                  <c:v>81.35354366055678</c:v>
                </c:pt>
                <c:pt idx="193">
                  <c:v>81.6530045574668</c:v>
                </c:pt>
                <c:pt idx="194">
                  <c:v>81.95246545437682</c:v>
                </c:pt>
                <c:pt idx="195">
                  <c:v>82.25192635128684</c:v>
                </c:pt>
                <c:pt idx="196">
                  <c:v>82.55138724819686</c:v>
                </c:pt>
                <c:pt idx="197">
                  <c:v>82.85084814510688</c:v>
                </c:pt>
                <c:pt idx="198">
                  <c:v>83.1503090420169</c:v>
                </c:pt>
                <c:pt idx="199">
                  <c:v>83.44976993892692</c:v>
                </c:pt>
                <c:pt idx="200">
                  <c:v>83.74923083583694</c:v>
                </c:pt>
                <c:pt idx="201">
                  <c:v>84.04869173274696</c:v>
                </c:pt>
                <c:pt idx="202">
                  <c:v>84.34815262965698</c:v>
                </c:pt>
                <c:pt idx="203">
                  <c:v>84.647613526567</c:v>
                </c:pt>
                <c:pt idx="204">
                  <c:v>84.94707442347702</c:v>
                </c:pt>
                <c:pt idx="205">
                  <c:v>85.24653532038704</c:v>
                </c:pt>
                <c:pt idx="206">
                  <c:v>85.54599621729706</c:v>
                </c:pt>
                <c:pt idx="207">
                  <c:v>85.84545711420708</c:v>
                </c:pt>
                <c:pt idx="208">
                  <c:v>86.1449180111171</c:v>
                </c:pt>
                <c:pt idx="209">
                  <c:v>86.44437890802712</c:v>
                </c:pt>
                <c:pt idx="210">
                  <c:v>86.74383980493714</c:v>
                </c:pt>
                <c:pt idx="211">
                  <c:v>87.04330070184716</c:v>
                </c:pt>
                <c:pt idx="212">
                  <c:v>87.34276159875718</c:v>
                </c:pt>
                <c:pt idx="213">
                  <c:v>87.6422224956672</c:v>
                </c:pt>
                <c:pt idx="214">
                  <c:v>87.94168339257722</c:v>
                </c:pt>
                <c:pt idx="215">
                  <c:v>88.24114428948724</c:v>
                </c:pt>
                <c:pt idx="216">
                  <c:v>88.54060518639726</c:v>
                </c:pt>
                <c:pt idx="217">
                  <c:v>88.84006608330728</c:v>
                </c:pt>
                <c:pt idx="218">
                  <c:v>89.1395269802173</c:v>
                </c:pt>
                <c:pt idx="219">
                  <c:v>89.43898787712732</c:v>
                </c:pt>
                <c:pt idx="220">
                  <c:v>89.73844877403734</c:v>
                </c:pt>
                <c:pt idx="221">
                  <c:v>90.03790967094736</c:v>
                </c:pt>
                <c:pt idx="222">
                  <c:v>90.33737056785738</c:v>
                </c:pt>
                <c:pt idx="223">
                  <c:v>90.6368314647674</c:v>
                </c:pt>
                <c:pt idx="224">
                  <c:v>90.93629236167742</c:v>
                </c:pt>
                <c:pt idx="225">
                  <c:v>91.23575325858744</c:v>
                </c:pt>
                <c:pt idx="226">
                  <c:v>91.53521415549746</c:v>
                </c:pt>
                <c:pt idx="227">
                  <c:v>91.83467505240748</c:v>
                </c:pt>
                <c:pt idx="228">
                  <c:v>92.1341359493175</c:v>
                </c:pt>
                <c:pt idx="229">
                  <c:v>92.43359684622752</c:v>
                </c:pt>
                <c:pt idx="230">
                  <c:v>92.73305774313754</c:v>
                </c:pt>
                <c:pt idx="231">
                  <c:v>93.03251864004756</c:v>
                </c:pt>
                <c:pt idx="232">
                  <c:v>93.33197953695758</c:v>
                </c:pt>
                <c:pt idx="233">
                  <c:v>93.6314404338676</c:v>
                </c:pt>
                <c:pt idx="234">
                  <c:v>93.93090133077762</c:v>
                </c:pt>
                <c:pt idx="235">
                  <c:v>94.23036222768764</c:v>
                </c:pt>
                <c:pt idx="236">
                  <c:v>94.52982312459766</c:v>
                </c:pt>
                <c:pt idx="237">
                  <c:v>94.82928402150768</c:v>
                </c:pt>
                <c:pt idx="238">
                  <c:v>95.1287449184177</c:v>
                </c:pt>
                <c:pt idx="239">
                  <c:v>95.42820581532771</c:v>
                </c:pt>
                <c:pt idx="240">
                  <c:v>95.72766671223773</c:v>
                </c:pt>
                <c:pt idx="241">
                  <c:v>96.02712760914775</c:v>
                </c:pt>
                <c:pt idx="242">
                  <c:v>96.32658850605777</c:v>
                </c:pt>
                <c:pt idx="243">
                  <c:v>96.6260494029678</c:v>
                </c:pt>
                <c:pt idx="244">
                  <c:v>96.92551029987781</c:v>
                </c:pt>
                <c:pt idx="245">
                  <c:v>97.22497119678783</c:v>
                </c:pt>
                <c:pt idx="246">
                  <c:v>97.52443209369785</c:v>
                </c:pt>
                <c:pt idx="247">
                  <c:v>97.82389299060787</c:v>
                </c:pt>
                <c:pt idx="248">
                  <c:v>98.1233538875179</c:v>
                </c:pt>
                <c:pt idx="249">
                  <c:v>98.42281478442791</c:v>
                </c:pt>
                <c:pt idx="250">
                  <c:v>98.72227568133793</c:v>
                </c:pt>
                <c:pt idx="251">
                  <c:v>99.02173657824795</c:v>
                </c:pt>
                <c:pt idx="252">
                  <c:v>99.32119747515797</c:v>
                </c:pt>
                <c:pt idx="253">
                  <c:v>99.620658372068</c:v>
                </c:pt>
                <c:pt idx="254">
                  <c:v>99.92011926897801</c:v>
                </c:pt>
                <c:pt idx="255">
                  <c:v>100.21958016588803</c:v>
                </c:pt>
                <c:pt idx="256">
                  <c:v>100.51904106279805</c:v>
                </c:pt>
                <c:pt idx="257">
                  <c:v>100.81850195970807</c:v>
                </c:pt>
                <c:pt idx="258">
                  <c:v>101.11796285661809</c:v>
                </c:pt>
                <c:pt idx="259">
                  <c:v>101.41742375352811</c:v>
                </c:pt>
                <c:pt idx="260">
                  <c:v>101.71688465043813</c:v>
                </c:pt>
                <c:pt idx="261">
                  <c:v>102.01634554734815</c:v>
                </c:pt>
                <c:pt idx="262">
                  <c:v>102.31580644425817</c:v>
                </c:pt>
                <c:pt idx="263">
                  <c:v>102.61526734116819</c:v>
                </c:pt>
                <c:pt idx="264">
                  <c:v>102.91472823807821</c:v>
                </c:pt>
                <c:pt idx="265">
                  <c:v>103.21418913498823</c:v>
                </c:pt>
                <c:pt idx="266">
                  <c:v>103.51365003189825</c:v>
                </c:pt>
                <c:pt idx="267">
                  <c:v>103.81311092880827</c:v>
                </c:pt>
                <c:pt idx="268">
                  <c:v>104.11257182571829</c:v>
                </c:pt>
                <c:pt idx="269">
                  <c:v>104.41203272262831</c:v>
                </c:pt>
                <c:pt idx="270">
                  <c:v>104.71149361953833</c:v>
                </c:pt>
                <c:pt idx="271">
                  <c:v>105.01095451644835</c:v>
                </c:pt>
                <c:pt idx="272">
                  <c:v>105.31041541335837</c:v>
                </c:pt>
                <c:pt idx="273">
                  <c:v>105.60987631026839</c:v>
                </c:pt>
                <c:pt idx="274">
                  <c:v>105.90933720717841</c:v>
                </c:pt>
                <c:pt idx="275">
                  <c:v>106.20879810408843</c:v>
                </c:pt>
                <c:pt idx="276">
                  <c:v>106.50825900099845</c:v>
                </c:pt>
                <c:pt idx="277">
                  <c:v>106.80771989790847</c:v>
                </c:pt>
                <c:pt idx="278">
                  <c:v>107.10718079481849</c:v>
                </c:pt>
                <c:pt idx="279">
                  <c:v>107.40664169172851</c:v>
                </c:pt>
                <c:pt idx="280">
                  <c:v>107.70610258863853</c:v>
                </c:pt>
                <c:pt idx="281">
                  <c:v>108.00556348554855</c:v>
                </c:pt>
                <c:pt idx="282">
                  <c:v>108.30502438245857</c:v>
                </c:pt>
                <c:pt idx="283">
                  <c:v>108.60448527936859</c:v>
                </c:pt>
                <c:pt idx="284">
                  <c:v>108.90394617627861</c:v>
                </c:pt>
                <c:pt idx="285">
                  <c:v>109.20340707318863</c:v>
                </c:pt>
                <c:pt idx="286">
                  <c:v>109.50286797009865</c:v>
                </c:pt>
                <c:pt idx="287">
                  <c:v>109.80232886700867</c:v>
                </c:pt>
                <c:pt idx="288">
                  <c:v>110.10178976391869</c:v>
                </c:pt>
                <c:pt idx="289">
                  <c:v>110.40125066082871</c:v>
                </c:pt>
                <c:pt idx="290">
                  <c:v>110.70071155773873</c:v>
                </c:pt>
                <c:pt idx="291">
                  <c:v>111.00017245464875</c:v>
                </c:pt>
                <c:pt idx="292">
                  <c:v>111.29963335155877</c:v>
                </c:pt>
                <c:pt idx="293">
                  <c:v>111.59909424846879</c:v>
                </c:pt>
                <c:pt idx="294">
                  <c:v>111.89855514537881</c:v>
                </c:pt>
                <c:pt idx="295">
                  <c:v>112.19801604228883</c:v>
                </c:pt>
                <c:pt idx="296">
                  <c:v>112.49747693919885</c:v>
                </c:pt>
                <c:pt idx="297">
                  <c:v>112.79693783610887</c:v>
                </c:pt>
                <c:pt idx="298">
                  <c:v>113.09639873301889</c:v>
                </c:pt>
                <c:pt idx="299">
                  <c:v>113.3958596299289</c:v>
                </c:pt>
                <c:pt idx="300">
                  <c:v>113.69532052683893</c:v>
                </c:pt>
                <c:pt idx="301">
                  <c:v>113.99478142374895</c:v>
                </c:pt>
                <c:pt idx="302">
                  <c:v>114.29424232065897</c:v>
                </c:pt>
                <c:pt idx="303">
                  <c:v>114.59370321756899</c:v>
                </c:pt>
                <c:pt idx="304">
                  <c:v>114.893164114479</c:v>
                </c:pt>
                <c:pt idx="305">
                  <c:v>115.19262501138903</c:v>
                </c:pt>
                <c:pt idx="306">
                  <c:v>115.49208590829905</c:v>
                </c:pt>
                <c:pt idx="307">
                  <c:v>115.79154680520907</c:v>
                </c:pt>
                <c:pt idx="308">
                  <c:v>116.09100770211909</c:v>
                </c:pt>
                <c:pt idx="309">
                  <c:v>116.3904685990291</c:v>
                </c:pt>
                <c:pt idx="310">
                  <c:v>116.68992949593913</c:v>
                </c:pt>
                <c:pt idx="311">
                  <c:v>116.98939039284915</c:v>
                </c:pt>
                <c:pt idx="312">
                  <c:v>117.28885128975917</c:v>
                </c:pt>
                <c:pt idx="313">
                  <c:v>117.58831218666919</c:v>
                </c:pt>
                <c:pt idx="314">
                  <c:v>117.8877730835792</c:v>
                </c:pt>
                <c:pt idx="315">
                  <c:v>118.18723398048922</c:v>
                </c:pt>
                <c:pt idx="316">
                  <c:v>118.48669487739924</c:v>
                </c:pt>
                <c:pt idx="317">
                  <c:v>118.78615577430926</c:v>
                </c:pt>
                <c:pt idx="318">
                  <c:v>119.08561667121928</c:v>
                </c:pt>
                <c:pt idx="319">
                  <c:v>119.3850775681293</c:v>
                </c:pt>
                <c:pt idx="320">
                  <c:v>119.68453846503932</c:v>
                </c:pt>
                <c:pt idx="321">
                  <c:v>119.98399936194934</c:v>
                </c:pt>
                <c:pt idx="322">
                  <c:v>120.28346025885936</c:v>
                </c:pt>
                <c:pt idx="323">
                  <c:v>120.58292115576938</c:v>
                </c:pt>
                <c:pt idx="324">
                  <c:v>120.8823820526794</c:v>
                </c:pt>
                <c:pt idx="325">
                  <c:v>121.18184294958942</c:v>
                </c:pt>
                <c:pt idx="326">
                  <c:v>121.48130384649944</c:v>
                </c:pt>
                <c:pt idx="327">
                  <c:v>121.78076474340946</c:v>
                </c:pt>
                <c:pt idx="328">
                  <c:v>122.08022564031948</c:v>
                </c:pt>
                <c:pt idx="329">
                  <c:v>122.3796865372295</c:v>
                </c:pt>
                <c:pt idx="330">
                  <c:v>122.67914743413952</c:v>
                </c:pt>
                <c:pt idx="331">
                  <c:v>122.97860833104954</c:v>
                </c:pt>
                <c:pt idx="332">
                  <c:v>123.27806922795956</c:v>
                </c:pt>
                <c:pt idx="333">
                  <c:v>123.57753012486958</c:v>
                </c:pt>
                <c:pt idx="334">
                  <c:v>123.8769910217796</c:v>
                </c:pt>
                <c:pt idx="335">
                  <c:v>124.17645191868962</c:v>
                </c:pt>
                <c:pt idx="336">
                  <c:v>124.47591281559964</c:v>
                </c:pt>
                <c:pt idx="337">
                  <c:v>124.77537371250966</c:v>
                </c:pt>
                <c:pt idx="338">
                  <c:v>125.07483460941968</c:v>
                </c:pt>
                <c:pt idx="339">
                  <c:v>125.3742955063297</c:v>
                </c:pt>
                <c:pt idx="340">
                  <c:v>125.67375640323972</c:v>
                </c:pt>
                <c:pt idx="341">
                  <c:v>125.97321730014974</c:v>
                </c:pt>
                <c:pt idx="342">
                  <c:v>126.27267819705976</c:v>
                </c:pt>
                <c:pt idx="343">
                  <c:v>126.57213909396978</c:v>
                </c:pt>
                <c:pt idx="344">
                  <c:v>126.8715999908798</c:v>
                </c:pt>
                <c:pt idx="345">
                  <c:v>127.17106088778982</c:v>
                </c:pt>
                <c:pt idx="346">
                  <c:v>127.47052178469984</c:v>
                </c:pt>
                <c:pt idx="347">
                  <c:v>127.76998268160986</c:v>
                </c:pt>
                <c:pt idx="348">
                  <c:v>128.0694435785199</c:v>
                </c:pt>
                <c:pt idx="349">
                  <c:v>128.36890447542993</c:v>
                </c:pt>
                <c:pt idx="350">
                  <c:v>128.66836537233996</c:v>
                </c:pt>
                <c:pt idx="351">
                  <c:v>128.96782626925</c:v>
                </c:pt>
                <c:pt idx="352">
                  <c:v>129.26728716616003</c:v>
                </c:pt>
                <c:pt idx="353">
                  <c:v>129.56674806307007</c:v>
                </c:pt>
                <c:pt idx="354">
                  <c:v>129.8662089599801</c:v>
                </c:pt>
                <c:pt idx="355">
                  <c:v>130.16566985689013</c:v>
                </c:pt>
                <c:pt idx="356">
                  <c:v>130.46513075380017</c:v>
                </c:pt>
                <c:pt idx="357">
                  <c:v>130.7645916507102</c:v>
                </c:pt>
                <c:pt idx="358">
                  <c:v>131.06405254762024</c:v>
                </c:pt>
                <c:pt idx="359">
                  <c:v>131.36351344453027</c:v>
                </c:pt>
                <c:pt idx="360">
                  <c:v>131.6629743414403</c:v>
                </c:pt>
                <c:pt idx="361">
                  <c:v>131.96243523835034</c:v>
                </c:pt>
                <c:pt idx="362">
                  <c:v>132.26189613526037</c:v>
                </c:pt>
                <c:pt idx="363">
                  <c:v>132.5613570321704</c:v>
                </c:pt>
                <c:pt idx="364">
                  <c:v>132.86081792908044</c:v>
                </c:pt>
                <c:pt idx="365">
                  <c:v>133.16027882599047</c:v>
                </c:pt>
                <c:pt idx="366">
                  <c:v>133.4597397229005</c:v>
                </c:pt>
                <c:pt idx="367">
                  <c:v>133.75920061981054</c:v>
                </c:pt>
                <c:pt idx="368">
                  <c:v>134.05866151672058</c:v>
                </c:pt>
                <c:pt idx="369">
                  <c:v>134.3581224136306</c:v>
                </c:pt>
                <c:pt idx="370">
                  <c:v>134.65758331054064</c:v>
                </c:pt>
                <c:pt idx="371">
                  <c:v>134.95704420745068</c:v>
                </c:pt>
                <c:pt idx="372">
                  <c:v>135.2565051043607</c:v>
                </c:pt>
                <c:pt idx="373">
                  <c:v>135.55596600127075</c:v>
                </c:pt>
                <c:pt idx="374">
                  <c:v>135.85542689818078</c:v>
                </c:pt>
                <c:pt idx="375">
                  <c:v>136.15488779509081</c:v>
                </c:pt>
                <c:pt idx="376">
                  <c:v>136.45434869200085</c:v>
                </c:pt>
                <c:pt idx="377">
                  <c:v>136.75380958891088</c:v>
                </c:pt>
                <c:pt idx="378">
                  <c:v>137.05327048582092</c:v>
                </c:pt>
                <c:pt idx="379">
                  <c:v>137.35273138273095</c:v>
                </c:pt>
                <c:pt idx="380">
                  <c:v>137.65219227964099</c:v>
                </c:pt>
                <c:pt idx="381">
                  <c:v>137.95165317655102</c:v>
                </c:pt>
                <c:pt idx="382">
                  <c:v>138.25111407346105</c:v>
                </c:pt>
                <c:pt idx="383">
                  <c:v>138.5505749703711</c:v>
                </c:pt>
                <c:pt idx="384">
                  <c:v>138.85003586728112</c:v>
                </c:pt>
                <c:pt idx="385">
                  <c:v>139.14949676419116</c:v>
                </c:pt>
                <c:pt idx="386">
                  <c:v>139.4489576611012</c:v>
                </c:pt>
                <c:pt idx="387">
                  <c:v>139.74841855801122</c:v>
                </c:pt>
                <c:pt idx="388">
                  <c:v>140.04787945492126</c:v>
                </c:pt>
                <c:pt idx="389">
                  <c:v>140.3473403518313</c:v>
                </c:pt>
                <c:pt idx="390">
                  <c:v>140.64680124874133</c:v>
                </c:pt>
                <c:pt idx="391">
                  <c:v>140.94626214565136</c:v>
                </c:pt>
                <c:pt idx="392">
                  <c:v>141.2457230425614</c:v>
                </c:pt>
                <c:pt idx="393">
                  <c:v>141.54518393947143</c:v>
                </c:pt>
                <c:pt idx="394">
                  <c:v>141.84464483638146</c:v>
                </c:pt>
                <c:pt idx="395">
                  <c:v>142.1441057332915</c:v>
                </c:pt>
                <c:pt idx="396">
                  <c:v>142.44356663020153</c:v>
                </c:pt>
                <c:pt idx="397">
                  <c:v>142.74302752711156</c:v>
                </c:pt>
                <c:pt idx="398">
                  <c:v>143.0424884240216</c:v>
                </c:pt>
                <c:pt idx="399">
                  <c:v>143.34194932093163</c:v>
                </c:pt>
                <c:pt idx="400">
                  <c:v>143.64141021784167</c:v>
                </c:pt>
                <c:pt idx="401">
                  <c:v>143.9408711147517</c:v>
                </c:pt>
                <c:pt idx="402">
                  <c:v>144.24033201166174</c:v>
                </c:pt>
                <c:pt idx="403">
                  <c:v>144.53979290857177</c:v>
                </c:pt>
                <c:pt idx="404">
                  <c:v>144.8392538054818</c:v>
                </c:pt>
                <c:pt idx="405">
                  <c:v>145.13871470239184</c:v>
                </c:pt>
                <c:pt idx="406">
                  <c:v>145.43817559930187</c:v>
                </c:pt>
                <c:pt idx="407">
                  <c:v>145.7376364962119</c:v>
                </c:pt>
                <c:pt idx="408">
                  <c:v>146.03709739312194</c:v>
                </c:pt>
                <c:pt idx="409">
                  <c:v>146.33655829003197</c:v>
                </c:pt>
                <c:pt idx="410">
                  <c:v>146.636019186942</c:v>
                </c:pt>
                <c:pt idx="411">
                  <c:v>146.93548008385204</c:v>
                </c:pt>
                <c:pt idx="412">
                  <c:v>147.23494098076208</c:v>
                </c:pt>
                <c:pt idx="413">
                  <c:v>147.5344018776721</c:v>
                </c:pt>
                <c:pt idx="414">
                  <c:v>147.83386277458214</c:v>
                </c:pt>
                <c:pt idx="415">
                  <c:v>148.13332367149218</c:v>
                </c:pt>
                <c:pt idx="416">
                  <c:v>148.4327845684022</c:v>
                </c:pt>
                <c:pt idx="417">
                  <c:v>148.73224546531225</c:v>
                </c:pt>
                <c:pt idx="418">
                  <c:v>149.03170636222228</c:v>
                </c:pt>
                <c:pt idx="419">
                  <c:v>149.33116725913231</c:v>
                </c:pt>
                <c:pt idx="420">
                  <c:v>149.63062815604235</c:v>
                </c:pt>
                <c:pt idx="421">
                  <c:v>149.93008905295238</c:v>
                </c:pt>
                <c:pt idx="422">
                  <c:v>150.22954994986242</c:v>
                </c:pt>
                <c:pt idx="423">
                  <c:v>150.52901084677245</c:v>
                </c:pt>
                <c:pt idx="424">
                  <c:v>150.82847174368248</c:v>
                </c:pt>
                <c:pt idx="425">
                  <c:v>151.12793264059252</c:v>
                </c:pt>
                <c:pt idx="426">
                  <c:v>151.42739353750255</c:v>
                </c:pt>
              </c:numCache>
            </c:numRef>
          </c:xVal>
          <c:yVal>
            <c:numRef>
              <c:f>calculations!$V$19:$V$445</c:f>
              <c:numCache>
                <c:ptCount val="427"/>
                <c:pt idx="0">
                  <c:v>30</c:v>
                </c:pt>
                <c:pt idx="1">
                  <c:v>29.925134775772495</c:v>
                </c:pt>
                <c:pt idx="2">
                  <c:v>29.850269551544987</c:v>
                </c:pt>
                <c:pt idx="3">
                  <c:v>29.77540432731748</c:v>
                </c:pt>
                <c:pt idx="4">
                  <c:v>29.700539103089973</c:v>
                </c:pt>
                <c:pt idx="5">
                  <c:v>29.625673878862468</c:v>
                </c:pt>
                <c:pt idx="6">
                  <c:v>29.55080865463496</c:v>
                </c:pt>
                <c:pt idx="7">
                  <c:v>29.475943430407455</c:v>
                </c:pt>
                <c:pt idx="8">
                  <c:v>29.40107820617995</c:v>
                </c:pt>
                <c:pt idx="9">
                  <c:v>29.32621298195244</c:v>
                </c:pt>
                <c:pt idx="10">
                  <c:v>29.251347757724936</c:v>
                </c:pt>
                <c:pt idx="11">
                  <c:v>29.176482533497428</c:v>
                </c:pt>
                <c:pt idx="12">
                  <c:v>29.101617309269923</c:v>
                </c:pt>
                <c:pt idx="13">
                  <c:v>29.026752085042418</c:v>
                </c:pt>
                <c:pt idx="14">
                  <c:v>28.95188686081491</c:v>
                </c:pt>
                <c:pt idx="15">
                  <c:v>28.877021636587404</c:v>
                </c:pt>
                <c:pt idx="16">
                  <c:v>28.802156412359896</c:v>
                </c:pt>
                <c:pt idx="17">
                  <c:v>28.72729118813239</c:v>
                </c:pt>
                <c:pt idx="18">
                  <c:v>28.652425963904882</c:v>
                </c:pt>
                <c:pt idx="19">
                  <c:v>28.577560739677377</c:v>
                </c:pt>
                <c:pt idx="20">
                  <c:v>28.502695515449872</c:v>
                </c:pt>
                <c:pt idx="21">
                  <c:v>28.303054917509854</c:v>
                </c:pt>
                <c:pt idx="22">
                  <c:v>28.003594020599827</c:v>
                </c:pt>
                <c:pt idx="23">
                  <c:v>27.7041331236898</c:v>
                </c:pt>
                <c:pt idx="24">
                  <c:v>27.404672226779773</c:v>
                </c:pt>
                <c:pt idx="25">
                  <c:v>27.105211329869746</c:v>
                </c:pt>
                <c:pt idx="26">
                  <c:v>26.80575043295972</c:v>
                </c:pt>
                <c:pt idx="27">
                  <c:v>26.506289536049692</c:v>
                </c:pt>
                <c:pt idx="28">
                  <c:v>26.206828639139665</c:v>
                </c:pt>
                <c:pt idx="29">
                  <c:v>25.90736774222964</c:v>
                </c:pt>
                <c:pt idx="30">
                  <c:v>25.60790684531961</c:v>
                </c:pt>
                <c:pt idx="31">
                  <c:v>25.308445948409585</c:v>
                </c:pt>
                <c:pt idx="32">
                  <c:v>25.008985051499558</c:v>
                </c:pt>
                <c:pt idx="33">
                  <c:v>24.70952415458953</c:v>
                </c:pt>
                <c:pt idx="34">
                  <c:v>24.410063257679504</c:v>
                </c:pt>
                <c:pt idx="35">
                  <c:v>24.110602360769477</c:v>
                </c:pt>
                <c:pt idx="36">
                  <c:v>23.81114146385945</c:v>
                </c:pt>
                <c:pt idx="37">
                  <c:v>23.511680566949423</c:v>
                </c:pt>
                <c:pt idx="38">
                  <c:v>23.212219670039396</c:v>
                </c:pt>
                <c:pt idx="39">
                  <c:v>22.91275877312937</c:v>
                </c:pt>
                <c:pt idx="40">
                  <c:v>22.61329787621934</c:v>
                </c:pt>
                <c:pt idx="41">
                  <c:v>22.313836979309315</c:v>
                </c:pt>
                <c:pt idx="42">
                  <c:v>22.014376082399288</c:v>
                </c:pt>
                <c:pt idx="43">
                  <c:v>21.71491518548926</c:v>
                </c:pt>
                <c:pt idx="44">
                  <c:v>21.415454288579234</c:v>
                </c:pt>
                <c:pt idx="45">
                  <c:v>21.115993391669207</c:v>
                </c:pt>
                <c:pt idx="46">
                  <c:v>20.81653249475918</c:v>
                </c:pt>
                <c:pt idx="47">
                  <c:v>20.517071597849153</c:v>
                </c:pt>
                <c:pt idx="48">
                  <c:v>20.217610700939126</c:v>
                </c:pt>
                <c:pt idx="49">
                  <c:v>19.9181498040291</c:v>
                </c:pt>
                <c:pt idx="50">
                  <c:v>19.618688907119072</c:v>
                </c:pt>
                <c:pt idx="51">
                  <c:v>19.319228010209045</c:v>
                </c:pt>
                <c:pt idx="52">
                  <c:v>19.019767113299018</c:v>
                </c:pt>
                <c:pt idx="53">
                  <c:v>18.72030621638899</c:v>
                </c:pt>
                <c:pt idx="54">
                  <c:v>18.420845319478964</c:v>
                </c:pt>
                <c:pt idx="55">
                  <c:v>18.121384422568937</c:v>
                </c:pt>
                <c:pt idx="56">
                  <c:v>17.82192352565891</c:v>
                </c:pt>
                <c:pt idx="57">
                  <c:v>17.522462628748883</c:v>
                </c:pt>
                <c:pt idx="58">
                  <c:v>17.223001731838856</c:v>
                </c:pt>
                <c:pt idx="59">
                  <c:v>16.92354083492883</c:v>
                </c:pt>
                <c:pt idx="60">
                  <c:v>16.624079938018802</c:v>
                </c:pt>
                <c:pt idx="61">
                  <c:v>16.324619041108775</c:v>
                </c:pt>
                <c:pt idx="62">
                  <c:v>16.02515814419875</c:v>
                </c:pt>
                <c:pt idx="63">
                  <c:v>15.725697247288721</c:v>
                </c:pt>
                <c:pt idx="64">
                  <c:v>15.426236350378694</c:v>
                </c:pt>
                <c:pt idx="65">
                  <c:v>15.126775453468667</c:v>
                </c:pt>
                <c:pt idx="66">
                  <c:v>14.82731455655864</c:v>
                </c:pt>
                <c:pt idx="67">
                  <c:v>14.527853659648613</c:v>
                </c:pt>
                <c:pt idx="68">
                  <c:v>14.228392762738586</c:v>
                </c:pt>
                <c:pt idx="69">
                  <c:v>13.92893186582856</c:v>
                </c:pt>
                <c:pt idx="70">
                  <c:v>13.629470968918532</c:v>
                </c:pt>
                <c:pt idx="71">
                  <c:v>13.330010072008506</c:v>
                </c:pt>
                <c:pt idx="72">
                  <c:v>13.030549175098479</c:v>
                </c:pt>
                <c:pt idx="73">
                  <c:v>12.731088278188452</c:v>
                </c:pt>
                <c:pt idx="74">
                  <c:v>12.431627381278425</c:v>
                </c:pt>
                <c:pt idx="75">
                  <c:v>12.132166484368398</c:v>
                </c:pt>
                <c:pt idx="76">
                  <c:v>11.83270558745837</c:v>
                </c:pt>
                <c:pt idx="77">
                  <c:v>11.533244690548344</c:v>
                </c:pt>
                <c:pt idx="78">
                  <c:v>11.233783793638317</c:v>
                </c:pt>
                <c:pt idx="79">
                  <c:v>10.93432289672829</c:v>
                </c:pt>
                <c:pt idx="80">
                  <c:v>10.634861999818263</c:v>
                </c:pt>
                <c:pt idx="81">
                  <c:v>10.335401102908236</c:v>
                </c:pt>
                <c:pt idx="82">
                  <c:v>10.035940205998209</c:v>
                </c:pt>
                <c:pt idx="83">
                  <c:v>9.736479309088182</c:v>
                </c:pt>
                <c:pt idx="84">
                  <c:v>9.437018412178155</c:v>
                </c:pt>
                <c:pt idx="85">
                  <c:v>9.137557515268128</c:v>
                </c:pt>
                <c:pt idx="86">
                  <c:v>8.838096618358101</c:v>
                </c:pt>
                <c:pt idx="87">
                  <c:v>8.538635721448074</c:v>
                </c:pt>
                <c:pt idx="88">
                  <c:v>17.104030626496147</c:v>
                </c:pt>
                <c:pt idx="89">
                  <c:v>16.946626738501394</c:v>
                </c:pt>
                <c:pt idx="90">
                  <c:v>16.789222850506633</c:v>
                </c:pt>
                <c:pt idx="91">
                  <c:v>16.631818962511876</c:v>
                </c:pt>
                <c:pt idx="92">
                  <c:v>16.47441507451712</c:v>
                </c:pt>
                <c:pt idx="93">
                  <c:v>16.317011186522357</c:v>
                </c:pt>
                <c:pt idx="94">
                  <c:v>16.159607298527604</c:v>
                </c:pt>
                <c:pt idx="95">
                  <c:v>16.002203410532843</c:v>
                </c:pt>
                <c:pt idx="96">
                  <c:v>15.844799522538086</c:v>
                </c:pt>
                <c:pt idx="97">
                  <c:v>15.687395634543327</c:v>
                </c:pt>
                <c:pt idx="98">
                  <c:v>15.52999174654857</c:v>
                </c:pt>
                <c:pt idx="99">
                  <c:v>15.372587858553812</c:v>
                </c:pt>
                <c:pt idx="100">
                  <c:v>15.215183970559053</c:v>
                </c:pt>
                <c:pt idx="101">
                  <c:v>15.057780082564296</c:v>
                </c:pt>
                <c:pt idx="102">
                  <c:v>14.900376194569537</c:v>
                </c:pt>
                <c:pt idx="103">
                  <c:v>14.74297230657478</c:v>
                </c:pt>
                <c:pt idx="104">
                  <c:v>14.585568418580023</c:v>
                </c:pt>
                <c:pt idx="105">
                  <c:v>14.428164530585263</c:v>
                </c:pt>
                <c:pt idx="106">
                  <c:v>14.270760642590506</c:v>
                </c:pt>
                <c:pt idx="107">
                  <c:v>14.113356754595747</c:v>
                </c:pt>
                <c:pt idx="108">
                  <c:v>13.955952866600988</c:v>
                </c:pt>
                <c:pt idx="109">
                  <c:v>13.798548978606231</c:v>
                </c:pt>
                <c:pt idx="110">
                  <c:v>13.641145090611474</c:v>
                </c:pt>
                <c:pt idx="111">
                  <c:v>13.483741202616716</c:v>
                </c:pt>
                <c:pt idx="112">
                  <c:v>13.32633731462196</c:v>
                </c:pt>
                <c:pt idx="113">
                  <c:v>13.168933426627202</c:v>
                </c:pt>
                <c:pt idx="114">
                  <c:v>13.011529538632441</c:v>
                </c:pt>
                <c:pt idx="115">
                  <c:v>12.854125650637688</c:v>
                </c:pt>
                <c:pt idx="116">
                  <c:v>12.696721762642923</c:v>
                </c:pt>
                <c:pt idx="117">
                  <c:v>12.53931787464817</c:v>
                </c:pt>
                <c:pt idx="118">
                  <c:v>12.381913986653409</c:v>
                </c:pt>
                <c:pt idx="119">
                  <c:v>12.224510098658655</c:v>
                </c:pt>
                <c:pt idx="120">
                  <c:v>12.06710621066389</c:v>
                </c:pt>
                <c:pt idx="121">
                  <c:v>11.909702322669137</c:v>
                </c:pt>
                <c:pt idx="122">
                  <c:v>11.752298434674376</c:v>
                </c:pt>
                <c:pt idx="123">
                  <c:v>11.594894546679622</c:v>
                </c:pt>
                <c:pt idx="124">
                  <c:v>11.437490658684862</c:v>
                </c:pt>
                <c:pt idx="125">
                  <c:v>11.280086770690104</c:v>
                </c:pt>
                <c:pt idx="126">
                  <c:v>11.122682882695344</c:v>
                </c:pt>
                <c:pt idx="127">
                  <c:v>10.96527899470059</c:v>
                </c:pt>
                <c:pt idx="128">
                  <c:v>10.80787510670583</c:v>
                </c:pt>
                <c:pt idx="129">
                  <c:v>10.650471218711075</c:v>
                </c:pt>
                <c:pt idx="130">
                  <c:v>15.419520217676173</c:v>
                </c:pt>
                <c:pt idx="131">
                  <c:v>15.3093029898321</c:v>
                </c:pt>
                <c:pt idx="132">
                  <c:v>15.199085761988021</c:v>
                </c:pt>
                <c:pt idx="133">
                  <c:v>15.088868534143948</c:v>
                </c:pt>
                <c:pt idx="134">
                  <c:v>14.97865130629987</c:v>
                </c:pt>
                <c:pt idx="135">
                  <c:v>14.868434078455797</c:v>
                </c:pt>
                <c:pt idx="136">
                  <c:v>14.758216850611724</c:v>
                </c:pt>
                <c:pt idx="137">
                  <c:v>14.647999622767651</c:v>
                </c:pt>
                <c:pt idx="138">
                  <c:v>14.53778239492358</c:v>
                </c:pt>
                <c:pt idx="139">
                  <c:v>14.427565167079507</c:v>
                </c:pt>
                <c:pt idx="140">
                  <c:v>14.317347939235434</c:v>
                </c:pt>
                <c:pt idx="141">
                  <c:v>14.207130711391361</c:v>
                </c:pt>
                <c:pt idx="142">
                  <c:v>14.096913483547288</c:v>
                </c:pt>
                <c:pt idx="143">
                  <c:v>13.986696255703215</c:v>
                </c:pt>
                <c:pt idx="144">
                  <c:v>13.87647902785914</c:v>
                </c:pt>
                <c:pt idx="145">
                  <c:v>13.76626180001507</c:v>
                </c:pt>
                <c:pt idx="146">
                  <c:v>13.656044572170998</c:v>
                </c:pt>
                <c:pt idx="147">
                  <c:v>13.545827344326923</c:v>
                </c:pt>
                <c:pt idx="148">
                  <c:v>13.435610116482852</c:v>
                </c:pt>
                <c:pt idx="149">
                  <c:v>13.325392888638778</c:v>
                </c:pt>
                <c:pt idx="150">
                  <c:v>13.215175660794706</c:v>
                </c:pt>
                <c:pt idx="151">
                  <c:v>13.104958432950632</c:v>
                </c:pt>
                <c:pt idx="152">
                  <c:v>12.99474120510656</c:v>
                </c:pt>
                <c:pt idx="153">
                  <c:v>12.884523977262486</c:v>
                </c:pt>
                <c:pt idx="154">
                  <c:v>12.774306749418415</c:v>
                </c:pt>
                <c:pt idx="155">
                  <c:v>12.66408952157434</c:v>
                </c:pt>
                <c:pt idx="156">
                  <c:v>12.553872293730269</c:v>
                </c:pt>
                <c:pt idx="157">
                  <c:v>12.443655065886194</c:v>
                </c:pt>
                <c:pt idx="158">
                  <c:v>12.333437838042123</c:v>
                </c:pt>
                <c:pt idx="159">
                  <c:v>12.223220610198052</c:v>
                </c:pt>
                <c:pt idx="160">
                  <c:v>12.113003382353977</c:v>
                </c:pt>
                <c:pt idx="161">
                  <c:v>12.002786154509906</c:v>
                </c:pt>
                <c:pt idx="162">
                  <c:v>11.892568926665831</c:v>
                </c:pt>
                <c:pt idx="163">
                  <c:v>11.78235169882176</c:v>
                </c:pt>
                <c:pt idx="164">
                  <c:v>11.672134470977685</c:v>
                </c:pt>
                <c:pt idx="165">
                  <c:v>11.561917243133614</c:v>
                </c:pt>
                <c:pt idx="166">
                  <c:v>11.45170001528954</c:v>
                </c:pt>
                <c:pt idx="167">
                  <c:v>14.660184103333961</c:v>
                </c:pt>
                <c:pt idx="168">
                  <c:v>14.573436599435997</c:v>
                </c:pt>
                <c:pt idx="169">
                  <c:v>14.486689095538035</c:v>
                </c:pt>
                <c:pt idx="170">
                  <c:v>14.39994159164007</c:v>
                </c:pt>
                <c:pt idx="171">
                  <c:v>14.313194087742106</c:v>
                </c:pt>
                <c:pt idx="172">
                  <c:v>14.226446583844144</c:v>
                </c:pt>
                <c:pt idx="173">
                  <c:v>14.13969907994618</c:v>
                </c:pt>
                <c:pt idx="174">
                  <c:v>14.052951576048216</c:v>
                </c:pt>
                <c:pt idx="175">
                  <c:v>13.966204072150251</c:v>
                </c:pt>
                <c:pt idx="176">
                  <c:v>13.879456568252287</c:v>
                </c:pt>
                <c:pt idx="177">
                  <c:v>13.792709064354327</c:v>
                </c:pt>
                <c:pt idx="178">
                  <c:v>13.705961560456362</c:v>
                </c:pt>
                <c:pt idx="179">
                  <c:v>13.619214056558398</c:v>
                </c:pt>
                <c:pt idx="180">
                  <c:v>13.532466552660434</c:v>
                </c:pt>
                <c:pt idx="181">
                  <c:v>13.44571904876247</c:v>
                </c:pt>
                <c:pt idx="182">
                  <c:v>13.358971544864506</c:v>
                </c:pt>
                <c:pt idx="183">
                  <c:v>13.272224040966545</c:v>
                </c:pt>
                <c:pt idx="184">
                  <c:v>13.185476537068581</c:v>
                </c:pt>
                <c:pt idx="185">
                  <c:v>13.098729033170617</c:v>
                </c:pt>
                <c:pt idx="186">
                  <c:v>13.011981529272653</c:v>
                </c:pt>
                <c:pt idx="187">
                  <c:v>12.925234025374689</c:v>
                </c:pt>
                <c:pt idx="188">
                  <c:v>12.838486521476725</c:v>
                </c:pt>
                <c:pt idx="189">
                  <c:v>12.751739017578764</c:v>
                </c:pt>
                <c:pt idx="190">
                  <c:v>12.6649915136808</c:v>
                </c:pt>
                <c:pt idx="191">
                  <c:v>12.578244009782836</c:v>
                </c:pt>
                <c:pt idx="192">
                  <c:v>12.491496505884871</c:v>
                </c:pt>
                <c:pt idx="193">
                  <c:v>12.404749001986907</c:v>
                </c:pt>
                <c:pt idx="194">
                  <c:v>12.318001498088943</c:v>
                </c:pt>
                <c:pt idx="195">
                  <c:v>12.231253994190983</c:v>
                </c:pt>
                <c:pt idx="196">
                  <c:v>12.144506490293018</c:v>
                </c:pt>
                <c:pt idx="197">
                  <c:v>12.057758986395054</c:v>
                </c:pt>
                <c:pt idx="198">
                  <c:v>11.97101148249709</c:v>
                </c:pt>
                <c:pt idx="199">
                  <c:v>11.884263978599126</c:v>
                </c:pt>
                <c:pt idx="200">
                  <c:v>14.236318133209224</c:v>
                </c:pt>
                <c:pt idx="201">
                  <c:v>14.163554302436193</c:v>
                </c:pt>
                <c:pt idx="202">
                  <c:v>14.090790471663162</c:v>
                </c:pt>
                <c:pt idx="203">
                  <c:v>14.018026640890131</c:v>
                </c:pt>
                <c:pt idx="204">
                  <c:v>13.9452628101171</c:v>
                </c:pt>
                <c:pt idx="205">
                  <c:v>13.87249897934407</c:v>
                </c:pt>
                <c:pt idx="206">
                  <c:v>13.799735148571038</c:v>
                </c:pt>
                <c:pt idx="207">
                  <c:v>13.726971317798007</c:v>
                </c:pt>
                <c:pt idx="208">
                  <c:v>13.654207487024976</c:v>
                </c:pt>
                <c:pt idx="209">
                  <c:v>13.581443656251945</c:v>
                </c:pt>
                <c:pt idx="210">
                  <c:v>13.508679825478914</c:v>
                </c:pt>
                <c:pt idx="211">
                  <c:v>13.435915994705887</c:v>
                </c:pt>
                <c:pt idx="212">
                  <c:v>13.363152163932856</c:v>
                </c:pt>
                <c:pt idx="213">
                  <c:v>13.290388333159825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27</c:v>
                </c:pt>
                <c:pt idx="220">
                  <c:v>27</c:v>
                </c:pt>
                <c:pt idx="221">
                  <c:v>27</c:v>
                </c:pt>
                <c:pt idx="222">
                  <c:v>27</c:v>
                </c:pt>
                <c:pt idx="223">
                  <c:v>27</c:v>
                </c:pt>
                <c:pt idx="224">
                  <c:v>27</c:v>
                </c:pt>
                <c:pt idx="225">
                  <c:v>27</c:v>
                </c:pt>
                <c:pt idx="226">
                  <c:v>27</c:v>
                </c:pt>
                <c:pt idx="227">
                  <c:v>27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27</c:v>
                </c:pt>
                <c:pt idx="232">
                  <c:v>27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27</c:v>
                </c:pt>
                <c:pt idx="237">
                  <c:v>27</c:v>
                </c:pt>
                <c:pt idx="238">
                  <c:v>27</c:v>
                </c:pt>
                <c:pt idx="239">
                  <c:v>27</c:v>
                </c:pt>
                <c:pt idx="240">
                  <c:v>27</c:v>
                </c:pt>
                <c:pt idx="241">
                  <c:v>27</c:v>
                </c:pt>
                <c:pt idx="242">
                  <c:v>27</c:v>
                </c:pt>
                <c:pt idx="243">
                  <c:v>27</c:v>
                </c:pt>
                <c:pt idx="244">
                  <c:v>27</c:v>
                </c:pt>
                <c:pt idx="245">
                  <c:v>27</c:v>
                </c:pt>
                <c:pt idx="246">
                  <c:v>27</c:v>
                </c:pt>
                <c:pt idx="247">
                  <c:v>27</c:v>
                </c:pt>
                <c:pt idx="248">
                  <c:v>27</c:v>
                </c:pt>
                <c:pt idx="249">
                  <c:v>27</c:v>
                </c:pt>
                <c:pt idx="250">
                  <c:v>27</c:v>
                </c:pt>
                <c:pt idx="251">
                  <c:v>27</c:v>
                </c:pt>
                <c:pt idx="252">
                  <c:v>27</c:v>
                </c:pt>
                <c:pt idx="253">
                  <c:v>27</c:v>
                </c:pt>
                <c:pt idx="254">
                  <c:v>27</c:v>
                </c:pt>
                <c:pt idx="255">
                  <c:v>27</c:v>
                </c:pt>
                <c:pt idx="256">
                  <c:v>27</c:v>
                </c:pt>
                <c:pt idx="257">
                  <c:v>27</c:v>
                </c:pt>
                <c:pt idx="258">
                  <c:v>27</c:v>
                </c:pt>
                <c:pt idx="259">
                  <c:v>27</c:v>
                </c:pt>
                <c:pt idx="260">
                  <c:v>27</c:v>
                </c:pt>
                <c:pt idx="261">
                  <c:v>27</c:v>
                </c:pt>
                <c:pt idx="262">
                  <c:v>27</c:v>
                </c:pt>
                <c:pt idx="263">
                  <c:v>27</c:v>
                </c:pt>
                <c:pt idx="264">
                  <c:v>27</c:v>
                </c:pt>
                <c:pt idx="265">
                  <c:v>27</c:v>
                </c:pt>
                <c:pt idx="266">
                  <c:v>27</c:v>
                </c:pt>
                <c:pt idx="267">
                  <c:v>27</c:v>
                </c:pt>
                <c:pt idx="268">
                  <c:v>27</c:v>
                </c:pt>
                <c:pt idx="269">
                  <c:v>27</c:v>
                </c:pt>
                <c:pt idx="270">
                  <c:v>27</c:v>
                </c:pt>
                <c:pt idx="271">
                  <c:v>27</c:v>
                </c:pt>
                <c:pt idx="272">
                  <c:v>27</c:v>
                </c:pt>
                <c:pt idx="273">
                  <c:v>27</c:v>
                </c:pt>
                <c:pt idx="274">
                  <c:v>27</c:v>
                </c:pt>
                <c:pt idx="275">
                  <c:v>27</c:v>
                </c:pt>
                <c:pt idx="276">
                  <c:v>27</c:v>
                </c:pt>
                <c:pt idx="277">
                  <c:v>27</c:v>
                </c:pt>
                <c:pt idx="278">
                  <c:v>27</c:v>
                </c:pt>
                <c:pt idx="279">
                  <c:v>27</c:v>
                </c:pt>
                <c:pt idx="280">
                  <c:v>27</c:v>
                </c:pt>
                <c:pt idx="281">
                  <c:v>27</c:v>
                </c:pt>
                <c:pt idx="282">
                  <c:v>27</c:v>
                </c:pt>
                <c:pt idx="283">
                  <c:v>27</c:v>
                </c:pt>
                <c:pt idx="284">
                  <c:v>27</c:v>
                </c:pt>
                <c:pt idx="285">
                  <c:v>27</c:v>
                </c:pt>
                <c:pt idx="286">
                  <c:v>27</c:v>
                </c:pt>
                <c:pt idx="287">
                  <c:v>27</c:v>
                </c:pt>
                <c:pt idx="288">
                  <c:v>27</c:v>
                </c:pt>
                <c:pt idx="289">
                  <c:v>27</c:v>
                </c:pt>
                <c:pt idx="290">
                  <c:v>27</c:v>
                </c:pt>
                <c:pt idx="291">
                  <c:v>27</c:v>
                </c:pt>
                <c:pt idx="292">
                  <c:v>27</c:v>
                </c:pt>
                <c:pt idx="293">
                  <c:v>27</c:v>
                </c:pt>
                <c:pt idx="294">
                  <c:v>27</c:v>
                </c:pt>
                <c:pt idx="295">
                  <c:v>27</c:v>
                </c:pt>
                <c:pt idx="296">
                  <c:v>27</c:v>
                </c:pt>
                <c:pt idx="297">
                  <c:v>27</c:v>
                </c:pt>
                <c:pt idx="298">
                  <c:v>27</c:v>
                </c:pt>
                <c:pt idx="299">
                  <c:v>27</c:v>
                </c:pt>
                <c:pt idx="300">
                  <c:v>27</c:v>
                </c:pt>
                <c:pt idx="301">
                  <c:v>27</c:v>
                </c:pt>
                <c:pt idx="302">
                  <c:v>27</c:v>
                </c:pt>
                <c:pt idx="303">
                  <c:v>27</c:v>
                </c:pt>
                <c:pt idx="304">
                  <c:v>27</c:v>
                </c:pt>
                <c:pt idx="305">
                  <c:v>27</c:v>
                </c:pt>
                <c:pt idx="306">
                  <c:v>27</c:v>
                </c:pt>
                <c:pt idx="307">
                  <c:v>27</c:v>
                </c:pt>
                <c:pt idx="308">
                  <c:v>27</c:v>
                </c:pt>
                <c:pt idx="309">
                  <c:v>27</c:v>
                </c:pt>
                <c:pt idx="310">
                  <c:v>27</c:v>
                </c:pt>
                <c:pt idx="311">
                  <c:v>27</c:v>
                </c:pt>
                <c:pt idx="312">
                  <c:v>27</c:v>
                </c:pt>
                <c:pt idx="313">
                  <c:v>27</c:v>
                </c:pt>
                <c:pt idx="314">
                  <c:v>27</c:v>
                </c:pt>
                <c:pt idx="315">
                  <c:v>27</c:v>
                </c:pt>
                <c:pt idx="316">
                  <c:v>27</c:v>
                </c:pt>
                <c:pt idx="317">
                  <c:v>27</c:v>
                </c:pt>
                <c:pt idx="318">
                  <c:v>27</c:v>
                </c:pt>
                <c:pt idx="319">
                  <c:v>27</c:v>
                </c:pt>
                <c:pt idx="320">
                  <c:v>27</c:v>
                </c:pt>
                <c:pt idx="321">
                  <c:v>27</c:v>
                </c:pt>
                <c:pt idx="322">
                  <c:v>27</c:v>
                </c:pt>
                <c:pt idx="323">
                  <c:v>27</c:v>
                </c:pt>
                <c:pt idx="324">
                  <c:v>27</c:v>
                </c:pt>
                <c:pt idx="325">
                  <c:v>27</c:v>
                </c:pt>
                <c:pt idx="326">
                  <c:v>27</c:v>
                </c:pt>
                <c:pt idx="327">
                  <c:v>27</c:v>
                </c:pt>
                <c:pt idx="328">
                  <c:v>27</c:v>
                </c:pt>
                <c:pt idx="329">
                  <c:v>27</c:v>
                </c:pt>
                <c:pt idx="330">
                  <c:v>27</c:v>
                </c:pt>
                <c:pt idx="331">
                  <c:v>27</c:v>
                </c:pt>
                <c:pt idx="332">
                  <c:v>27</c:v>
                </c:pt>
                <c:pt idx="333">
                  <c:v>27</c:v>
                </c:pt>
                <c:pt idx="334">
                  <c:v>27</c:v>
                </c:pt>
                <c:pt idx="335">
                  <c:v>27</c:v>
                </c:pt>
                <c:pt idx="336">
                  <c:v>27</c:v>
                </c:pt>
                <c:pt idx="337">
                  <c:v>27</c:v>
                </c:pt>
                <c:pt idx="338">
                  <c:v>27</c:v>
                </c:pt>
                <c:pt idx="339">
                  <c:v>27</c:v>
                </c:pt>
                <c:pt idx="340">
                  <c:v>27</c:v>
                </c:pt>
                <c:pt idx="341">
                  <c:v>27</c:v>
                </c:pt>
                <c:pt idx="342">
                  <c:v>27</c:v>
                </c:pt>
                <c:pt idx="343">
                  <c:v>27</c:v>
                </c:pt>
                <c:pt idx="344">
                  <c:v>27</c:v>
                </c:pt>
                <c:pt idx="345">
                  <c:v>27</c:v>
                </c:pt>
                <c:pt idx="346">
                  <c:v>27</c:v>
                </c:pt>
                <c:pt idx="347">
                  <c:v>27</c:v>
                </c:pt>
                <c:pt idx="348">
                  <c:v>27</c:v>
                </c:pt>
                <c:pt idx="349">
                  <c:v>27</c:v>
                </c:pt>
                <c:pt idx="350">
                  <c:v>27</c:v>
                </c:pt>
                <c:pt idx="351">
                  <c:v>27</c:v>
                </c:pt>
                <c:pt idx="352">
                  <c:v>27</c:v>
                </c:pt>
                <c:pt idx="353">
                  <c:v>27</c:v>
                </c:pt>
                <c:pt idx="354">
                  <c:v>27</c:v>
                </c:pt>
                <c:pt idx="355">
                  <c:v>27</c:v>
                </c:pt>
                <c:pt idx="356">
                  <c:v>27</c:v>
                </c:pt>
                <c:pt idx="357">
                  <c:v>27</c:v>
                </c:pt>
                <c:pt idx="358">
                  <c:v>27</c:v>
                </c:pt>
                <c:pt idx="359">
                  <c:v>27</c:v>
                </c:pt>
                <c:pt idx="360">
                  <c:v>27</c:v>
                </c:pt>
                <c:pt idx="361">
                  <c:v>27</c:v>
                </c:pt>
                <c:pt idx="362">
                  <c:v>27</c:v>
                </c:pt>
                <c:pt idx="363">
                  <c:v>27</c:v>
                </c:pt>
                <c:pt idx="364">
                  <c:v>27</c:v>
                </c:pt>
                <c:pt idx="365">
                  <c:v>27</c:v>
                </c:pt>
                <c:pt idx="366">
                  <c:v>27</c:v>
                </c:pt>
                <c:pt idx="367">
                  <c:v>27</c:v>
                </c:pt>
                <c:pt idx="368">
                  <c:v>27</c:v>
                </c:pt>
                <c:pt idx="369">
                  <c:v>27</c:v>
                </c:pt>
                <c:pt idx="370">
                  <c:v>27</c:v>
                </c:pt>
                <c:pt idx="371">
                  <c:v>27</c:v>
                </c:pt>
                <c:pt idx="372">
                  <c:v>27</c:v>
                </c:pt>
                <c:pt idx="373">
                  <c:v>27</c:v>
                </c:pt>
                <c:pt idx="374">
                  <c:v>27</c:v>
                </c:pt>
                <c:pt idx="375">
                  <c:v>27</c:v>
                </c:pt>
                <c:pt idx="376">
                  <c:v>27</c:v>
                </c:pt>
                <c:pt idx="377">
                  <c:v>27</c:v>
                </c:pt>
                <c:pt idx="378">
                  <c:v>27</c:v>
                </c:pt>
                <c:pt idx="379">
                  <c:v>27</c:v>
                </c:pt>
                <c:pt idx="380">
                  <c:v>27</c:v>
                </c:pt>
                <c:pt idx="381">
                  <c:v>27</c:v>
                </c:pt>
                <c:pt idx="382">
                  <c:v>27</c:v>
                </c:pt>
                <c:pt idx="383">
                  <c:v>27</c:v>
                </c:pt>
                <c:pt idx="384">
                  <c:v>27</c:v>
                </c:pt>
                <c:pt idx="385">
                  <c:v>27</c:v>
                </c:pt>
                <c:pt idx="386">
                  <c:v>27</c:v>
                </c:pt>
                <c:pt idx="387">
                  <c:v>27</c:v>
                </c:pt>
                <c:pt idx="388">
                  <c:v>27</c:v>
                </c:pt>
                <c:pt idx="389">
                  <c:v>27</c:v>
                </c:pt>
                <c:pt idx="390">
                  <c:v>27</c:v>
                </c:pt>
                <c:pt idx="391">
                  <c:v>27</c:v>
                </c:pt>
                <c:pt idx="392">
                  <c:v>27</c:v>
                </c:pt>
                <c:pt idx="393">
                  <c:v>27</c:v>
                </c:pt>
                <c:pt idx="394">
                  <c:v>27</c:v>
                </c:pt>
                <c:pt idx="395">
                  <c:v>27</c:v>
                </c:pt>
                <c:pt idx="396">
                  <c:v>27</c:v>
                </c:pt>
                <c:pt idx="397">
                  <c:v>27</c:v>
                </c:pt>
                <c:pt idx="398">
                  <c:v>27</c:v>
                </c:pt>
                <c:pt idx="399">
                  <c:v>27</c:v>
                </c:pt>
                <c:pt idx="400">
                  <c:v>27</c:v>
                </c:pt>
                <c:pt idx="401">
                  <c:v>27</c:v>
                </c:pt>
                <c:pt idx="402">
                  <c:v>27</c:v>
                </c:pt>
                <c:pt idx="403">
                  <c:v>27</c:v>
                </c:pt>
                <c:pt idx="404">
                  <c:v>27</c:v>
                </c:pt>
                <c:pt idx="405">
                  <c:v>27</c:v>
                </c:pt>
                <c:pt idx="406">
                  <c:v>27</c:v>
                </c:pt>
                <c:pt idx="407">
                  <c:v>27</c:v>
                </c:pt>
                <c:pt idx="408">
                  <c:v>27</c:v>
                </c:pt>
                <c:pt idx="409">
                  <c:v>27</c:v>
                </c:pt>
                <c:pt idx="410">
                  <c:v>27</c:v>
                </c:pt>
                <c:pt idx="411">
                  <c:v>27</c:v>
                </c:pt>
                <c:pt idx="412">
                  <c:v>27</c:v>
                </c:pt>
                <c:pt idx="413">
                  <c:v>27</c:v>
                </c:pt>
                <c:pt idx="414">
                  <c:v>27</c:v>
                </c:pt>
                <c:pt idx="415">
                  <c:v>27</c:v>
                </c:pt>
                <c:pt idx="416">
                  <c:v>27</c:v>
                </c:pt>
                <c:pt idx="417">
                  <c:v>27</c:v>
                </c:pt>
                <c:pt idx="418">
                  <c:v>27</c:v>
                </c:pt>
                <c:pt idx="419">
                  <c:v>27</c:v>
                </c:pt>
                <c:pt idx="420">
                  <c:v>27</c:v>
                </c:pt>
                <c:pt idx="421">
                  <c:v>27</c:v>
                </c:pt>
                <c:pt idx="422">
                  <c:v>27</c:v>
                </c:pt>
                <c:pt idx="423">
                  <c:v>27</c:v>
                </c:pt>
                <c:pt idx="424">
                  <c:v>27</c:v>
                </c:pt>
                <c:pt idx="425">
                  <c:v>27</c:v>
                </c:pt>
                <c:pt idx="426">
                  <c:v>27</c:v>
                </c:pt>
              </c:numCache>
            </c:numRef>
          </c:yVal>
          <c:smooth val="0"/>
        </c:ser>
        <c:axId val="19695051"/>
        <c:axId val="43037732"/>
      </c:scatterChart>
      <c:valAx>
        <c:axId val="19695051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3037732"/>
        <c:crosses val="autoZero"/>
        <c:crossBetween val="midCat"/>
        <c:dispUnits/>
        <c:majorUnit val="10"/>
      </c:valAx>
      <c:valAx>
        <c:axId val="4303773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96950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calculations!$A$19:$A$445</c:f>
              <c:numCache>
                <c:ptCount val="427"/>
                <c:pt idx="0">
                  <c:v>0</c:v>
                </c:pt>
                <c:pt idx="1">
                  <c:v>1.4973044845501282</c:v>
                </c:pt>
                <c:pt idx="2">
                  <c:v>2.9946089691002564</c:v>
                </c:pt>
                <c:pt idx="3">
                  <c:v>4.491913453650385</c:v>
                </c:pt>
                <c:pt idx="4">
                  <c:v>5.989217938200513</c:v>
                </c:pt>
                <c:pt idx="5">
                  <c:v>7.486522422750641</c:v>
                </c:pt>
                <c:pt idx="6">
                  <c:v>8.983826907300768</c:v>
                </c:pt>
                <c:pt idx="7">
                  <c:v>10.481131391850896</c:v>
                </c:pt>
                <c:pt idx="8">
                  <c:v>11.978435876401024</c:v>
                </c:pt>
                <c:pt idx="9">
                  <c:v>13.475740360951152</c:v>
                </c:pt>
                <c:pt idx="10">
                  <c:v>14.97304484550128</c:v>
                </c:pt>
                <c:pt idx="11">
                  <c:v>16.47034933005141</c:v>
                </c:pt>
                <c:pt idx="12">
                  <c:v>17.967653814601537</c:v>
                </c:pt>
                <c:pt idx="13">
                  <c:v>19.464958299151665</c:v>
                </c:pt>
                <c:pt idx="14">
                  <c:v>20.962262783701792</c:v>
                </c:pt>
                <c:pt idx="15">
                  <c:v>22.45956726825192</c:v>
                </c:pt>
                <c:pt idx="16">
                  <c:v>23.956871752802048</c:v>
                </c:pt>
                <c:pt idx="17">
                  <c:v>25.454176237352176</c:v>
                </c:pt>
                <c:pt idx="18">
                  <c:v>26.951480721902303</c:v>
                </c:pt>
                <c:pt idx="19">
                  <c:v>28.44878520645243</c:v>
                </c:pt>
                <c:pt idx="20">
                  <c:v>29.946089691002562</c:v>
                </c:pt>
                <c:pt idx="21">
                  <c:v>30.14573028894258</c:v>
                </c:pt>
                <c:pt idx="22">
                  <c:v>30.445191185852607</c:v>
                </c:pt>
                <c:pt idx="23">
                  <c:v>30.744652082762634</c:v>
                </c:pt>
                <c:pt idx="24">
                  <c:v>31.04411297967266</c:v>
                </c:pt>
                <c:pt idx="25">
                  <c:v>31.34357387658269</c:v>
                </c:pt>
                <c:pt idx="26">
                  <c:v>31.643034773492715</c:v>
                </c:pt>
                <c:pt idx="27">
                  <c:v>31.942495670402742</c:v>
                </c:pt>
                <c:pt idx="28">
                  <c:v>32.24195656731277</c:v>
                </c:pt>
                <c:pt idx="29">
                  <c:v>32.541417464222796</c:v>
                </c:pt>
                <c:pt idx="30">
                  <c:v>32.84087836113282</c:v>
                </c:pt>
                <c:pt idx="31">
                  <c:v>33.14033925804285</c:v>
                </c:pt>
                <c:pt idx="32">
                  <c:v>33.43980015495288</c:v>
                </c:pt>
                <c:pt idx="33">
                  <c:v>33.739261051862904</c:v>
                </c:pt>
                <c:pt idx="34">
                  <c:v>34.03872194877293</c:v>
                </c:pt>
                <c:pt idx="35">
                  <c:v>34.33818284568296</c:v>
                </c:pt>
                <c:pt idx="36">
                  <c:v>34.637643742592985</c:v>
                </c:pt>
                <c:pt idx="37">
                  <c:v>34.93710463950301</c:v>
                </c:pt>
                <c:pt idx="38">
                  <c:v>35.23656553641304</c:v>
                </c:pt>
                <c:pt idx="39">
                  <c:v>35.536026433323066</c:v>
                </c:pt>
                <c:pt idx="40">
                  <c:v>35.83548733023309</c:v>
                </c:pt>
                <c:pt idx="41">
                  <c:v>36.13494822714312</c:v>
                </c:pt>
                <c:pt idx="42">
                  <c:v>36.43440912405315</c:v>
                </c:pt>
                <c:pt idx="43">
                  <c:v>36.733870020963174</c:v>
                </c:pt>
                <c:pt idx="44">
                  <c:v>37.0333309178732</c:v>
                </c:pt>
                <c:pt idx="45">
                  <c:v>37.33279181478323</c:v>
                </c:pt>
                <c:pt idx="46">
                  <c:v>37.632252711693255</c:v>
                </c:pt>
                <c:pt idx="47">
                  <c:v>37.93171360860328</c:v>
                </c:pt>
                <c:pt idx="48">
                  <c:v>38.23117450551331</c:v>
                </c:pt>
                <c:pt idx="49">
                  <c:v>38.530635402423336</c:v>
                </c:pt>
                <c:pt idx="50">
                  <c:v>38.83009629933336</c:v>
                </c:pt>
                <c:pt idx="51">
                  <c:v>39.12955719624339</c:v>
                </c:pt>
                <c:pt idx="52">
                  <c:v>39.42901809315342</c:v>
                </c:pt>
                <c:pt idx="53">
                  <c:v>39.728478990063444</c:v>
                </c:pt>
                <c:pt idx="54">
                  <c:v>40.02793988697347</c:v>
                </c:pt>
                <c:pt idx="55">
                  <c:v>40.3274007838835</c:v>
                </c:pt>
                <c:pt idx="56">
                  <c:v>40.626861680793525</c:v>
                </c:pt>
                <c:pt idx="57">
                  <c:v>40.92632257770355</c:v>
                </c:pt>
                <c:pt idx="58">
                  <c:v>41.22578347461358</c:v>
                </c:pt>
                <c:pt idx="59">
                  <c:v>41.525244371523605</c:v>
                </c:pt>
                <c:pt idx="60">
                  <c:v>41.82470526843363</c:v>
                </c:pt>
                <c:pt idx="61">
                  <c:v>42.12416616534366</c:v>
                </c:pt>
                <c:pt idx="62">
                  <c:v>42.423627062253686</c:v>
                </c:pt>
                <c:pt idx="63">
                  <c:v>42.72308795916371</c:v>
                </c:pt>
                <c:pt idx="64">
                  <c:v>43.02254885607374</c:v>
                </c:pt>
                <c:pt idx="65">
                  <c:v>43.32200975298377</c:v>
                </c:pt>
                <c:pt idx="66">
                  <c:v>43.621470649893794</c:v>
                </c:pt>
                <c:pt idx="67">
                  <c:v>43.92093154680382</c:v>
                </c:pt>
                <c:pt idx="68">
                  <c:v>44.22039244371385</c:v>
                </c:pt>
                <c:pt idx="69">
                  <c:v>44.519853340623875</c:v>
                </c:pt>
                <c:pt idx="70">
                  <c:v>44.8193142375339</c:v>
                </c:pt>
                <c:pt idx="71">
                  <c:v>45.11877513444393</c:v>
                </c:pt>
                <c:pt idx="72">
                  <c:v>45.418236031353956</c:v>
                </c:pt>
                <c:pt idx="73">
                  <c:v>45.71769692826398</c:v>
                </c:pt>
                <c:pt idx="74">
                  <c:v>46.01715782517401</c:v>
                </c:pt>
                <c:pt idx="75">
                  <c:v>46.31661872208404</c:v>
                </c:pt>
                <c:pt idx="76">
                  <c:v>46.616079618994064</c:v>
                </c:pt>
                <c:pt idx="77">
                  <c:v>46.91554051590409</c:v>
                </c:pt>
                <c:pt idx="78">
                  <c:v>47.21500141281412</c:v>
                </c:pt>
                <c:pt idx="79">
                  <c:v>47.514462309724145</c:v>
                </c:pt>
                <c:pt idx="80">
                  <c:v>47.81392320663417</c:v>
                </c:pt>
                <c:pt idx="81">
                  <c:v>48.1133841035442</c:v>
                </c:pt>
                <c:pt idx="82">
                  <c:v>48.412845000454226</c:v>
                </c:pt>
                <c:pt idx="83">
                  <c:v>48.71230589736425</c:v>
                </c:pt>
                <c:pt idx="84">
                  <c:v>49.01176679427428</c:v>
                </c:pt>
                <c:pt idx="85">
                  <c:v>49.31122769118431</c:v>
                </c:pt>
                <c:pt idx="86">
                  <c:v>49.610688588094334</c:v>
                </c:pt>
                <c:pt idx="87">
                  <c:v>49.91014948500436</c:v>
                </c:pt>
                <c:pt idx="88">
                  <c:v>50.20961038191439</c:v>
                </c:pt>
                <c:pt idx="89">
                  <c:v>50.509071278824415</c:v>
                </c:pt>
                <c:pt idx="90">
                  <c:v>50.80853217573444</c:v>
                </c:pt>
                <c:pt idx="91">
                  <c:v>51.10799307264447</c:v>
                </c:pt>
                <c:pt idx="92">
                  <c:v>51.407453969554496</c:v>
                </c:pt>
                <c:pt idx="93">
                  <c:v>51.70691486646452</c:v>
                </c:pt>
                <c:pt idx="94">
                  <c:v>52.00637576337455</c:v>
                </c:pt>
                <c:pt idx="95">
                  <c:v>52.30583666028458</c:v>
                </c:pt>
                <c:pt idx="96">
                  <c:v>52.6052975571946</c:v>
                </c:pt>
                <c:pt idx="97">
                  <c:v>52.90475845410463</c:v>
                </c:pt>
                <c:pt idx="98">
                  <c:v>53.20421935101466</c:v>
                </c:pt>
                <c:pt idx="99">
                  <c:v>53.503680247924684</c:v>
                </c:pt>
                <c:pt idx="100">
                  <c:v>53.80314114483471</c:v>
                </c:pt>
                <c:pt idx="101">
                  <c:v>54.10260204174474</c:v>
                </c:pt>
                <c:pt idx="102">
                  <c:v>54.402062938654765</c:v>
                </c:pt>
                <c:pt idx="103">
                  <c:v>54.70152383556479</c:v>
                </c:pt>
                <c:pt idx="104">
                  <c:v>55.00098473247482</c:v>
                </c:pt>
                <c:pt idx="105">
                  <c:v>55.300445629384846</c:v>
                </c:pt>
                <c:pt idx="106">
                  <c:v>55.59990652629487</c:v>
                </c:pt>
                <c:pt idx="107">
                  <c:v>55.8993674232049</c:v>
                </c:pt>
                <c:pt idx="108">
                  <c:v>56.19882832011493</c:v>
                </c:pt>
                <c:pt idx="109">
                  <c:v>56.498289217024954</c:v>
                </c:pt>
                <c:pt idx="110">
                  <c:v>56.79775011393498</c:v>
                </c:pt>
                <c:pt idx="111">
                  <c:v>57.09721101084501</c:v>
                </c:pt>
                <c:pt idx="112">
                  <c:v>57.396671907755035</c:v>
                </c:pt>
                <c:pt idx="113">
                  <c:v>57.69613280466506</c:v>
                </c:pt>
                <c:pt idx="114">
                  <c:v>57.99559370157509</c:v>
                </c:pt>
                <c:pt idx="115">
                  <c:v>58.295054598485116</c:v>
                </c:pt>
                <c:pt idx="116">
                  <c:v>58.59451549539514</c:v>
                </c:pt>
                <c:pt idx="117">
                  <c:v>58.89397639230517</c:v>
                </c:pt>
                <c:pt idx="118">
                  <c:v>59.1934372892152</c:v>
                </c:pt>
                <c:pt idx="119">
                  <c:v>59.492898186125224</c:v>
                </c:pt>
                <c:pt idx="120">
                  <c:v>59.79235908303525</c:v>
                </c:pt>
                <c:pt idx="121">
                  <c:v>60.09181997994528</c:v>
                </c:pt>
                <c:pt idx="122">
                  <c:v>60.391280876855305</c:v>
                </c:pt>
                <c:pt idx="123">
                  <c:v>60.69074177376533</c:v>
                </c:pt>
                <c:pt idx="124">
                  <c:v>60.99020267067536</c:v>
                </c:pt>
                <c:pt idx="125">
                  <c:v>61.289663567585386</c:v>
                </c:pt>
                <c:pt idx="126">
                  <c:v>61.58912446449541</c:v>
                </c:pt>
                <c:pt idx="127">
                  <c:v>61.88858536140544</c:v>
                </c:pt>
                <c:pt idx="128">
                  <c:v>62.18804625831547</c:v>
                </c:pt>
                <c:pt idx="129">
                  <c:v>62.487507155225494</c:v>
                </c:pt>
                <c:pt idx="130">
                  <c:v>62.78696805213552</c:v>
                </c:pt>
                <c:pt idx="131">
                  <c:v>63.08642894904555</c:v>
                </c:pt>
                <c:pt idx="132">
                  <c:v>63.385889845955575</c:v>
                </c:pt>
                <c:pt idx="133">
                  <c:v>63.6853507428656</c:v>
                </c:pt>
                <c:pt idx="134">
                  <c:v>63.98481163977563</c:v>
                </c:pt>
                <c:pt idx="135">
                  <c:v>64.28427253668565</c:v>
                </c:pt>
                <c:pt idx="136">
                  <c:v>64.58373343359567</c:v>
                </c:pt>
                <c:pt idx="137">
                  <c:v>64.88319433050569</c:v>
                </c:pt>
                <c:pt idx="138">
                  <c:v>65.18265522741571</c:v>
                </c:pt>
                <c:pt idx="139">
                  <c:v>65.48211612432573</c:v>
                </c:pt>
                <c:pt idx="140">
                  <c:v>65.78157702123575</c:v>
                </c:pt>
                <c:pt idx="141">
                  <c:v>66.08103791814577</c:v>
                </c:pt>
                <c:pt idx="142">
                  <c:v>66.38049881505579</c:v>
                </c:pt>
                <c:pt idx="143">
                  <c:v>66.67995971196581</c:v>
                </c:pt>
                <c:pt idx="144">
                  <c:v>66.97942060887583</c:v>
                </c:pt>
                <c:pt idx="145">
                  <c:v>67.27888150578585</c:v>
                </c:pt>
                <c:pt idx="146">
                  <c:v>67.57834240269587</c:v>
                </c:pt>
                <c:pt idx="147">
                  <c:v>67.87780329960589</c:v>
                </c:pt>
                <c:pt idx="148">
                  <c:v>68.1772641965159</c:v>
                </c:pt>
                <c:pt idx="149">
                  <c:v>68.47672509342593</c:v>
                </c:pt>
                <c:pt idx="150">
                  <c:v>68.77618599033595</c:v>
                </c:pt>
                <c:pt idx="151">
                  <c:v>69.07564688724597</c:v>
                </c:pt>
                <c:pt idx="152">
                  <c:v>69.37510778415599</c:v>
                </c:pt>
                <c:pt idx="153">
                  <c:v>69.674568681066</c:v>
                </c:pt>
                <c:pt idx="154">
                  <c:v>69.97402957797603</c:v>
                </c:pt>
                <c:pt idx="155">
                  <c:v>70.27349047488605</c:v>
                </c:pt>
                <c:pt idx="156">
                  <c:v>70.57295137179607</c:v>
                </c:pt>
                <c:pt idx="157">
                  <c:v>70.87241226870609</c:v>
                </c:pt>
                <c:pt idx="158">
                  <c:v>71.1718731656161</c:v>
                </c:pt>
                <c:pt idx="159">
                  <c:v>71.47133406252613</c:v>
                </c:pt>
                <c:pt idx="160">
                  <c:v>71.77079495943615</c:v>
                </c:pt>
                <c:pt idx="161">
                  <c:v>72.07025585634617</c:v>
                </c:pt>
                <c:pt idx="162">
                  <c:v>72.36971675325618</c:v>
                </c:pt>
                <c:pt idx="163">
                  <c:v>72.6691776501662</c:v>
                </c:pt>
                <c:pt idx="164">
                  <c:v>72.96863854707622</c:v>
                </c:pt>
                <c:pt idx="165">
                  <c:v>73.26809944398624</c:v>
                </c:pt>
                <c:pt idx="166">
                  <c:v>73.56756034089626</c:v>
                </c:pt>
                <c:pt idx="167">
                  <c:v>73.86702123780628</c:v>
                </c:pt>
                <c:pt idx="168">
                  <c:v>74.1664821347163</c:v>
                </c:pt>
                <c:pt idx="169">
                  <c:v>74.46594303162632</c:v>
                </c:pt>
                <c:pt idx="170">
                  <c:v>74.76540392853634</c:v>
                </c:pt>
                <c:pt idx="171">
                  <c:v>75.06486482544636</c:v>
                </c:pt>
                <c:pt idx="172">
                  <c:v>75.36432572235638</c:v>
                </c:pt>
                <c:pt idx="173">
                  <c:v>75.6637866192664</c:v>
                </c:pt>
                <c:pt idx="174">
                  <c:v>75.96324751617642</c:v>
                </c:pt>
                <c:pt idx="175">
                  <c:v>76.26270841308644</c:v>
                </c:pt>
                <c:pt idx="176">
                  <c:v>76.56216930999646</c:v>
                </c:pt>
                <c:pt idx="177">
                  <c:v>76.86163020690648</c:v>
                </c:pt>
                <c:pt idx="178">
                  <c:v>77.1610911038165</c:v>
                </c:pt>
                <c:pt idx="179">
                  <c:v>77.46055200072652</c:v>
                </c:pt>
                <c:pt idx="180">
                  <c:v>77.76001289763654</c:v>
                </c:pt>
                <c:pt idx="181">
                  <c:v>78.05947379454656</c:v>
                </c:pt>
                <c:pt idx="182">
                  <c:v>78.35893469145658</c:v>
                </c:pt>
                <c:pt idx="183">
                  <c:v>78.6583955883666</c:v>
                </c:pt>
                <c:pt idx="184">
                  <c:v>78.95785648527662</c:v>
                </c:pt>
                <c:pt idx="185">
                  <c:v>79.25731738218664</c:v>
                </c:pt>
                <c:pt idx="186">
                  <c:v>79.55677827909666</c:v>
                </c:pt>
                <c:pt idx="187">
                  <c:v>79.85623917600668</c:v>
                </c:pt>
                <c:pt idx="188">
                  <c:v>80.1557000729167</c:v>
                </c:pt>
                <c:pt idx="189">
                  <c:v>80.45516096982672</c:v>
                </c:pt>
                <c:pt idx="190">
                  <c:v>80.75462186673674</c:v>
                </c:pt>
                <c:pt idx="191">
                  <c:v>81.05408276364676</c:v>
                </c:pt>
                <c:pt idx="192">
                  <c:v>81.35354366055678</c:v>
                </c:pt>
                <c:pt idx="193">
                  <c:v>81.6530045574668</c:v>
                </c:pt>
                <c:pt idx="194">
                  <c:v>81.95246545437682</c:v>
                </c:pt>
                <c:pt idx="195">
                  <c:v>82.25192635128684</c:v>
                </c:pt>
                <c:pt idx="196">
                  <c:v>82.55138724819686</c:v>
                </c:pt>
                <c:pt idx="197">
                  <c:v>82.85084814510688</c:v>
                </c:pt>
                <c:pt idx="198">
                  <c:v>83.1503090420169</c:v>
                </c:pt>
                <c:pt idx="199">
                  <c:v>83.44976993892692</c:v>
                </c:pt>
                <c:pt idx="200">
                  <c:v>83.74923083583694</c:v>
                </c:pt>
                <c:pt idx="201">
                  <c:v>84.04869173274696</c:v>
                </c:pt>
                <c:pt idx="202">
                  <c:v>84.34815262965698</c:v>
                </c:pt>
                <c:pt idx="203">
                  <c:v>84.647613526567</c:v>
                </c:pt>
                <c:pt idx="204">
                  <c:v>84.94707442347702</c:v>
                </c:pt>
                <c:pt idx="205">
                  <c:v>85.24653532038704</c:v>
                </c:pt>
                <c:pt idx="206">
                  <c:v>85.54599621729706</c:v>
                </c:pt>
                <c:pt idx="207">
                  <c:v>85.84545711420708</c:v>
                </c:pt>
                <c:pt idx="208">
                  <c:v>86.1449180111171</c:v>
                </c:pt>
                <c:pt idx="209">
                  <c:v>86.44437890802712</c:v>
                </c:pt>
                <c:pt idx="210">
                  <c:v>86.74383980493714</c:v>
                </c:pt>
                <c:pt idx="211">
                  <c:v>87.04330070184716</c:v>
                </c:pt>
                <c:pt idx="212">
                  <c:v>87.34276159875718</c:v>
                </c:pt>
                <c:pt idx="213">
                  <c:v>87.6422224956672</c:v>
                </c:pt>
                <c:pt idx="214">
                  <c:v>87.94168339257722</c:v>
                </c:pt>
                <c:pt idx="215">
                  <c:v>88.24114428948724</c:v>
                </c:pt>
                <c:pt idx="216">
                  <c:v>88.54060518639726</c:v>
                </c:pt>
                <c:pt idx="217">
                  <c:v>88.84006608330728</c:v>
                </c:pt>
                <c:pt idx="218">
                  <c:v>89.1395269802173</c:v>
                </c:pt>
                <c:pt idx="219">
                  <c:v>89.43898787712732</c:v>
                </c:pt>
                <c:pt idx="220">
                  <c:v>89.73844877403734</c:v>
                </c:pt>
                <c:pt idx="221">
                  <c:v>90.03790967094736</c:v>
                </c:pt>
                <c:pt idx="222">
                  <c:v>90.33737056785738</c:v>
                </c:pt>
                <c:pt idx="223">
                  <c:v>90.6368314647674</c:v>
                </c:pt>
                <c:pt idx="224">
                  <c:v>90.93629236167742</c:v>
                </c:pt>
                <c:pt idx="225">
                  <c:v>91.23575325858744</c:v>
                </c:pt>
                <c:pt idx="226">
                  <c:v>91.53521415549746</c:v>
                </c:pt>
                <c:pt idx="227">
                  <c:v>91.83467505240748</c:v>
                </c:pt>
                <c:pt idx="228">
                  <c:v>92.1341359493175</c:v>
                </c:pt>
                <c:pt idx="229">
                  <c:v>92.43359684622752</c:v>
                </c:pt>
                <c:pt idx="230">
                  <c:v>92.73305774313754</c:v>
                </c:pt>
                <c:pt idx="231">
                  <c:v>93.03251864004756</c:v>
                </c:pt>
                <c:pt idx="232">
                  <c:v>93.33197953695758</c:v>
                </c:pt>
                <c:pt idx="233">
                  <c:v>93.6314404338676</c:v>
                </c:pt>
                <c:pt idx="234">
                  <c:v>93.93090133077762</c:v>
                </c:pt>
                <c:pt idx="235">
                  <c:v>94.23036222768764</c:v>
                </c:pt>
                <c:pt idx="236">
                  <c:v>94.52982312459766</c:v>
                </c:pt>
                <c:pt idx="237">
                  <c:v>94.82928402150768</c:v>
                </c:pt>
                <c:pt idx="238">
                  <c:v>95.1287449184177</c:v>
                </c:pt>
                <c:pt idx="239">
                  <c:v>95.42820581532771</c:v>
                </c:pt>
                <c:pt idx="240">
                  <c:v>95.72766671223773</c:v>
                </c:pt>
                <c:pt idx="241">
                  <c:v>96.02712760914775</c:v>
                </c:pt>
                <c:pt idx="242">
                  <c:v>96.32658850605777</c:v>
                </c:pt>
                <c:pt idx="243">
                  <c:v>96.6260494029678</c:v>
                </c:pt>
                <c:pt idx="244">
                  <c:v>96.92551029987781</c:v>
                </c:pt>
                <c:pt idx="245">
                  <c:v>97.22497119678783</c:v>
                </c:pt>
                <c:pt idx="246">
                  <c:v>97.52443209369785</c:v>
                </c:pt>
                <c:pt idx="247">
                  <c:v>97.82389299060787</c:v>
                </c:pt>
                <c:pt idx="248">
                  <c:v>98.1233538875179</c:v>
                </c:pt>
                <c:pt idx="249">
                  <c:v>98.42281478442791</c:v>
                </c:pt>
                <c:pt idx="250">
                  <c:v>98.72227568133793</c:v>
                </c:pt>
                <c:pt idx="251">
                  <c:v>99.02173657824795</c:v>
                </c:pt>
                <c:pt idx="252">
                  <c:v>99.32119747515797</c:v>
                </c:pt>
                <c:pt idx="253">
                  <c:v>99.620658372068</c:v>
                </c:pt>
                <c:pt idx="254">
                  <c:v>99.92011926897801</c:v>
                </c:pt>
                <c:pt idx="255">
                  <c:v>100.21958016588803</c:v>
                </c:pt>
                <c:pt idx="256">
                  <c:v>100.51904106279805</c:v>
                </c:pt>
                <c:pt idx="257">
                  <c:v>100.81850195970807</c:v>
                </c:pt>
                <c:pt idx="258">
                  <c:v>101.11796285661809</c:v>
                </c:pt>
                <c:pt idx="259">
                  <c:v>101.41742375352811</c:v>
                </c:pt>
                <c:pt idx="260">
                  <c:v>101.71688465043813</c:v>
                </c:pt>
                <c:pt idx="261">
                  <c:v>102.01634554734815</c:v>
                </c:pt>
                <c:pt idx="262">
                  <c:v>102.31580644425817</c:v>
                </c:pt>
                <c:pt idx="263">
                  <c:v>102.61526734116819</c:v>
                </c:pt>
                <c:pt idx="264">
                  <c:v>102.91472823807821</c:v>
                </c:pt>
                <c:pt idx="265">
                  <c:v>103.21418913498823</c:v>
                </c:pt>
                <c:pt idx="266">
                  <c:v>103.51365003189825</c:v>
                </c:pt>
                <c:pt idx="267">
                  <c:v>103.81311092880827</c:v>
                </c:pt>
                <c:pt idx="268">
                  <c:v>104.11257182571829</c:v>
                </c:pt>
                <c:pt idx="269">
                  <c:v>104.41203272262831</c:v>
                </c:pt>
                <c:pt idx="270">
                  <c:v>104.71149361953833</c:v>
                </c:pt>
                <c:pt idx="271">
                  <c:v>105.01095451644835</c:v>
                </c:pt>
                <c:pt idx="272">
                  <c:v>105.31041541335837</c:v>
                </c:pt>
                <c:pt idx="273">
                  <c:v>105.60987631026839</c:v>
                </c:pt>
                <c:pt idx="274">
                  <c:v>105.90933720717841</c:v>
                </c:pt>
                <c:pt idx="275">
                  <c:v>106.20879810408843</c:v>
                </c:pt>
                <c:pt idx="276">
                  <c:v>106.50825900099845</c:v>
                </c:pt>
                <c:pt idx="277">
                  <c:v>106.80771989790847</c:v>
                </c:pt>
                <c:pt idx="278">
                  <c:v>107.10718079481849</c:v>
                </c:pt>
                <c:pt idx="279">
                  <c:v>107.40664169172851</c:v>
                </c:pt>
                <c:pt idx="280">
                  <c:v>107.70610258863853</c:v>
                </c:pt>
                <c:pt idx="281">
                  <c:v>108.00556348554855</c:v>
                </c:pt>
                <c:pt idx="282">
                  <c:v>108.30502438245857</c:v>
                </c:pt>
                <c:pt idx="283">
                  <c:v>108.60448527936859</c:v>
                </c:pt>
                <c:pt idx="284">
                  <c:v>108.90394617627861</c:v>
                </c:pt>
                <c:pt idx="285">
                  <c:v>109.20340707318863</c:v>
                </c:pt>
                <c:pt idx="286">
                  <c:v>109.50286797009865</c:v>
                </c:pt>
                <c:pt idx="287">
                  <c:v>109.80232886700867</c:v>
                </c:pt>
                <c:pt idx="288">
                  <c:v>110.10178976391869</c:v>
                </c:pt>
                <c:pt idx="289">
                  <c:v>110.40125066082871</c:v>
                </c:pt>
                <c:pt idx="290">
                  <c:v>110.70071155773873</c:v>
                </c:pt>
                <c:pt idx="291">
                  <c:v>111.00017245464875</c:v>
                </c:pt>
                <c:pt idx="292">
                  <c:v>111.29963335155877</c:v>
                </c:pt>
                <c:pt idx="293">
                  <c:v>111.59909424846879</c:v>
                </c:pt>
                <c:pt idx="294">
                  <c:v>111.89855514537881</c:v>
                </c:pt>
                <c:pt idx="295">
                  <c:v>112.19801604228883</c:v>
                </c:pt>
                <c:pt idx="296">
                  <c:v>112.49747693919885</c:v>
                </c:pt>
                <c:pt idx="297">
                  <c:v>112.79693783610887</c:v>
                </c:pt>
                <c:pt idx="298">
                  <c:v>113.09639873301889</c:v>
                </c:pt>
                <c:pt idx="299">
                  <c:v>113.3958596299289</c:v>
                </c:pt>
                <c:pt idx="300">
                  <c:v>113.69532052683893</c:v>
                </c:pt>
                <c:pt idx="301">
                  <c:v>113.99478142374895</c:v>
                </c:pt>
                <c:pt idx="302">
                  <c:v>114.29424232065897</c:v>
                </c:pt>
                <c:pt idx="303">
                  <c:v>114.59370321756899</c:v>
                </c:pt>
                <c:pt idx="304">
                  <c:v>114.893164114479</c:v>
                </c:pt>
                <c:pt idx="305">
                  <c:v>115.19262501138903</c:v>
                </c:pt>
                <c:pt idx="306">
                  <c:v>115.49208590829905</c:v>
                </c:pt>
                <c:pt idx="307">
                  <c:v>115.79154680520907</c:v>
                </c:pt>
                <c:pt idx="308">
                  <c:v>116.09100770211909</c:v>
                </c:pt>
                <c:pt idx="309">
                  <c:v>116.3904685990291</c:v>
                </c:pt>
                <c:pt idx="310">
                  <c:v>116.68992949593913</c:v>
                </c:pt>
                <c:pt idx="311">
                  <c:v>116.98939039284915</c:v>
                </c:pt>
                <c:pt idx="312">
                  <c:v>117.28885128975917</c:v>
                </c:pt>
                <c:pt idx="313">
                  <c:v>117.58831218666919</c:v>
                </c:pt>
                <c:pt idx="314">
                  <c:v>117.8877730835792</c:v>
                </c:pt>
                <c:pt idx="315">
                  <c:v>118.18723398048922</c:v>
                </c:pt>
                <c:pt idx="316">
                  <c:v>118.48669487739924</c:v>
                </c:pt>
                <c:pt idx="317">
                  <c:v>118.78615577430926</c:v>
                </c:pt>
                <c:pt idx="318">
                  <c:v>119.08561667121928</c:v>
                </c:pt>
                <c:pt idx="319">
                  <c:v>119.3850775681293</c:v>
                </c:pt>
                <c:pt idx="320">
                  <c:v>119.68453846503932</c:v>
                </c:pt>
                <c:pt idx="321">
                  <c:v>119.98399936194934</c:v>
                </c:pt>
                <c:pt idx="322">
                  <c:v>120.28346025885936</c:v>
                </c:pt>
                <c:pt idx="323">
                  <c:v>120.58292115576938</c:v>
                </c:pt>
                <c:pt idx="324">
                  <c:v>120.8823820526794</c:v>
                </c:pt>
                <c:pt idx="325">
                  <c:v>121.18184294958942</c:v>
                </c:pt>
                <c:pt idx="326">
                  <c:v>121.48130384649944</c:v>
                </c:pt>
                <c:pt idx="327">
                  <c:v>121.78076474340946</c:v>
                </c:pt>
                <c:pt idx="328">
                  <c:v>122.08022564031948</c:v>
                </c:pt>
                <c:pt idx="329">
                  <c:v>122.3796865372295</c:v>
                </c:pt>
                <c:pt idx="330">
                  <c:v>122.67914743413952</c:v>
                </c:pt>
                <c:pt idx="331">
                  <c:v>122.97860833104954</c:v>
                </c:pt>
                <c:pt idx="332">
                  <c:v>123.27806922795956</c:v>
                </c:pt>
                <c:pt idx="333">
                  <c:v>123.57753012486958</c:v>
                </c:pt>
                <c:pt idx="334">
                  <c:v>123.8769910217796</c:v>
                </c:pt>
                <c:pt idx="335">
                  <c:v>124.17645191868962</c:v>
                </c:pt>
                <c:pt idx="336">
                  <c:v>124.47591281559964</c:v>
                </c:pt>
                <c:pt idx="337">
                  <c:v>124.77537371250966</c:v>
                </c:pt>
                <c:pt idx="338">
                  <c:v>125.07483460941968</c:v>
                </c:pt>
                <c:pt idx="339">
                  <c:v>125.3742955063297</c:v>
                </c:pt>
                <c:pt idx="340">
                  <c:v>125.67375640323972</c:v>
                </c:pt>
                <c:pt idx="341">
                  <c:v>125.97321730014974</c:v>
                </c:pt>
                <c:pt idx="342">
                  <c:v>126.27267819705976</c:v>
                </c:pt>
                <c:pt idx="343">
                  <c:v>126.57213909396978</c:v>
                </c:pt>
                <c:pt idx="344">
                  <c:v>126.8715999908798</c:v>
                </c:pt>
                <c:pt idx="345">
                  <c:v>127.17106088778982</c:v>
                </c:pt>
                <c:pt idx="346">
                  <c:v>127.47052178469984</c:v>
                </c:pt>
                <c:pt idx="347">
                  <c:v>127.76998268160986</c:v>
                </c:pt>
                <c:pt idx="348">
                  <c:v>128.0694435785199</c:v>
                </c:pt>
                <c:pt idx="349">
                  <c:v>128.36890447542993</c:v>
                </c:pt>
                <c:pt idx="350">
                  <c:v>128.66836537233996</c:v>
                </c:pt>
                <c:pt idx="351">
                  <c:v>128.96782626925</c:v>
                </c:pt>
                <c:pt idx="352">
                  <c:v>129.26728716616003</c:v>
                </c:pt>
                <c:pt idx="353">
                  <c:v>129.56674806307007</c:v>
                </c:pt>
                <c:pt idx="354">
                  <c:v>129.8662089599801</c:v>
                </c:pt>
                <c:pt idx="355">
                  <c:v>130.16566985689013</c:v>
                </c:pt>
                <c:pt idx="356">
                  <c:v>130.46513075380017</c:v>
                </c:pt>
                <c:pt idx="357">
                  <c:v>130.7645916507102</c:v>
                </c:pt>
                <c:pt idx="358">
                  <c:v>131.06405254762024</c:v>
                </c:pt>
                <c:pt idx="359">
                  <c:v>131.36351344453027</c:v>
                </c:pt>
                <c:pt idx="360">
                  <c:v>131.6629743414403</c:v>
                </c:pt>
                <c:pt idx="361">
                  <c:v>131.96243523835034</c:v>
                </c:pt>
                <c:pt idx="362">
                  <c:v>132.26189613526037</c:v>
                </c:pt>
                <c:pt idx="363">
                  <c:v>132.5613570321704</c:v>
                </c:pt>
                <c:pt idx="364">
                  <c:v>132.86081792908044</c:v>
                </c:pt>
                <c:pt idx="365">
                  <c:v>133.16027882599047</c:v>
                </c:pt>
                <c:pt idx="366">
                  <c:v>133.4597397229005</c:v>
                </c:pt>
                <c:pt idx="367">
                  <c:v>133.75920061981054</c:v>
                </c:pt>
                <c:pt idx="368">
                  <c:v>134.05866151672058</c:v>
                </c:pt>
                <c:pt idx="369">
                  <c:v>134.3581224136306</c:v>
                </c:pt>
                <c:pt idx="370">
                  <c:v>134.65758331054064</c:v>
                </c:pt>
                <c:pt idx="371">
                  <c:v>134.95704420745068</c:v>
                </c:pt>
                <c:pt idx="372">
                  <c:v>135.2565051043607</c:v>
                </c:pt>
                <c:pt idx="373">
                  <c:v>135.55596600127075</c:v>
                </c:pt>
                <c:pt idx="374">
                  <c:v>135.85542689818078</c:v>
                </c:pt>
                <c:pt idx="375">
                  <c:v>136.15488779509081</c:v>
                </c:pt>
                <c:pt idx="376">
                  <c:v>136.45434869200085</c:v>
                </c:pt>
                <c:pt idx="377">
                  <c:v>136.75380958891088</c:v>
                </c:pt>
                <c:pt idx="378">
                  <c:v>137.05327048582092</c:v>
                </c:pt>
                <c:pt idx="379">
                  <c:v>137.35273138273095</c:v>
                </c:pt>
                <c:pt idx="380">
                  <c:v>137.65219227964099</c:v>
                </c:pt>
                <c:pt idx="381">
                  <c:v>137.95165317655102</c:v>
                </c:pt>
                <c:pt idx="382">
                  <c:v>138.25111407346105</c:v>
                </c:pt>
                <c:pt idx="383">
                  <c:v>138.5505749703711</c:v>
                </c:pt>
                <c:pt idx="384">
                  <c:v>138.85003586728112</c:v>
                </c:pt>
                <c:pt idx="385">
                  <c:v>139.14949676419116</c:v>
                </c:pt>
                <c:pt idx="386">
                  <c:v>139.4489576611012</c:v>
                </c:pt>
                <c:pt idx="387">
                  <c:v>139.74841855801122</c:v>
                </c:pt>
                <c:pt idx="388">
                  <c:v>140.04787945492126</c:v>
                </c:pt>
                <c:pt idx="389">
                  <c:v>140.3473403518313</c:v>
                </c:pt>
                <c:pt idx="390">
                  <c:v>140.64680124874133</c:v>
                </c:pt>
                <c:pt idx="391">
                  <c:v>140.94626214565136</c:v>
                </c:pt>
                <c:pt idx="392">
                  <c:v>141.2457230425614</c:v>
                </c:pt>
                <c:pt idx="393">
                  <c:v>141.54518393947143</c:v>
                </c:pt>
                <c:pt idx="394">
                  <c:v>141.84464483638146</c:v>
                </c:pt>
                <c:pt idx="395">
                  <c:v>142.1441057332915</c:v>
                </c:pt>
                <c:pt idx="396">
                  <c:v>142.44356663020153</c:v>
                </c:pt>
                <c:pt idx="397">
                  <c:v>142.74302752711156</c:v>
                </c:pt>
                <c:pt idx="398">
                  <c:v>143.0424884240216</c:v>
                </c:pt>
                <c:pt idx="399">
                  <c:v>143.34194932093163</c:v>
                </c:pt>
                <c:pt idx="400">
                  <c:v>143.64141021784167</c:v>
                </c:pt>
                <c:pt idx="401">
                  <c:v>143.9408711147517</c:v>
                </c:pt>
                <c:pt idx="402">
                  <c:v>144.24033201166174</c:v>
                </c:pt>
                <c:pt idx="403">
                  <c:v>144.53979290857177</c:v>
                </c:pt>
                <c:pt idx="404">
                  <c:v>144.8392538054818</c:v>
                </c:pt>
                <c:pt idx="405">
                  <c:v>145.13871470239184</c:v>
                </c:pt>
                <c:pt idx="406">
                  <c:v>145.43817559930187</c:v>
                </c:pt>
                <c:pt idx="407">
                  <c:v>145.7376364962119</c:v>
                </c:pt>
                <c:pt idx="408">
                  <c:v>146.03709739312194</c:v>
                </c:pt>
                <c:pt idx="409">
                  <c:v>146.33655829003197</c:v>
                </c:pt>
                <c:pt idx="410">
                  <c:v>146.636019186942</c:v>
                </c:pt>
                <c:pt idx="411">
                  <c:v>146.93548008385204</c:v>
                </c:pt>
                <c:pt idx="412">
                  <c:v>147.23494098076208</c:v>
                </c:pt>
                <c:pt idx="413">
                  <c:v>147.5344018776721</c:v>
                </c:pt>
                <c:pt idx="414">
                  <c:v>147.83386277458214</c:v>
                </c:pt>
                <c:pt idx="415">
                  <c:v>148.13332367149218</c:v>
                </c:pt>
                <c:pt idx="416">
                  <c:v>148.4327845684022</c:v>
                </c:pt>
                <c:pt idx="417">
                  <c:v>148.73224546531225</c:v>
                </c:pt>
                <c:pt idx="418">
                  <c:v>149.03170636222228</c:v>
                </c:pt>
                <c:pt idx="419">
                  <c:v>149.33116725913231</c:v>
                </c:pt>
                <c:pt idx="420">
                  <c:v>149.63062815604235</c:v>
                </c:pt>
                <c:pt idx="421">
                  <c:v>149.93008905295238</c:v>
                </c:pt>
                <c:pt idx="422">
                  <c:v>150.22954994986242</c:v>
                </c:pt>
                <c:pt idx="423">
                  <c:v>150.52901084677245</c:v>
                </c:pt>
                <c:pt idx="424">
                  <c:v>150.82847174368248</c:v>
                </c:pt>
                <c:pt idx="425">
                  <c:v>151.12793264059252</c:v>
                </c:pt>
                <c:pt idx="426">
                  <c:v>151.42739353750255</c:v>
                </c:pt>
              </c:numCache>
            </c:numRef>
          </c:xVal>
          <c:yVal>
            <c:numRef>
              <c:f>calculations!$U$19:$U$445</c:f>
              <c:numCache>
                <c:ptCount val="427"/>
                <c:pt idx="0">
                  <c:v>0</c:v>
                </c:pt>
                <c:pt idx="1">
                  <c:v>1.4973044845501282</c:v>
                </c:pt>
                <c:pt idx="2">
                  <c:v>2.9946089691002564</c:v>
                </c:pt>
                <c:pt idx="3">
                  <c:v>4.491913453650385</c:v>
                </c:pt>
                <c:pt idx="4">
                  <c:v>5.989217938200513</c:v>
                </c:pt>
                <c:pt idx="5">
                  <c:v>7.486522422750641</c:v>
                </c:pt>
                <c:pt idx="6">
                  <c:v>8.983826907300768</c:v>
                </c:pt>
                <c:pt idx="7">
                  <c:v>10.481131391850896</c:v>
                </c:pt>
                <c:pt idx="8">
                  <c:v>11.978435876401024</c:v>
                </c:pt>
                <c:pt idx="9">
                  <c:v>13.475740360951152</c:v>
                </c:pt>
                <c:pt idx="10">
                  <c:v>14.97304484550128</c:v>
                </c:pt>
                <c:pt idx="11">
                  <c:v>16.47034933005141</c:v>
                </c:pt>
                <c:pt idx="12">
                  <c:v>17.967653814601537</c:v>
                </c:pt>
                <c:pt idx="13">
                  <c:v>19.464958299151665</c:v>
                </c:pt>
                <c:pt idx="14">
                  <c:v>20.962262783701792</c:v>
                </c:pt>
                <c:pt idx="15">
                  <c:v>22.45956726825192</c:v>
                </c:pt>
                <c:pt idx="16">
                  <c:v>23.956871752802048</c:v>
                </c:pt>
                <c:pt idx="17">
                  <c:v>25.454176237352176</c:v>
                </c:pt>
                <c:pt idx="18">
                  <c:v>26.951480721902303</c:v>
                </c:pt>
                <c:pt idx="19">
                  <c:v>28.44878520645243</c:v>
                </c:pt>
                <c:pt idx="20">
                  <c:v>29.946089691002562</c:v>
                </c:pt>
                <c:pt idx="21">
                  <c:v>29.946089691002562</c:v>
                </c:pt>
                <c:pt idx="22">
                  <c:v>29.946089691002562</c:v>
                </c:pt>
                <c:pt idx="23">
                  <c:v>29.946089691002562</c:v>
                </c:pt>
                <c:pt idx="24">
                  <c:v>29.946089691002562</c:v>
                </c:pt>
                <c:pt idx="25">
                  <c:v>29.946089691002562</c:v>
                </c:pt>
                <c:pt idx="26">
                  <c:v>29.946089691002562</c:v>
                </c:pt>
                <c:pt idx="27">
                  <c:v>29.946089691002562</c:v>
                </c:pt>
                <c:pt idx="28">
                  <c:v>29.946089691002562</c:v>
                </c:pt>
                <c:pt idx="29">
                  <c:v>29.946089691002562</c:v>
                </c:pt>
                <c:pt idx="30">
                  <c:v>29.946089691002562</c:v>
                </c:pt>
                <c:pt idx="31">
                  <c:v>29.946089691002562</c:v>
                </c:pt>
                <c:pt idx="32">
                  <c:v>29.946089691002562</c:v>
                </c:pt>
                <c:pt idx="33">
                  <c:v>29.946089691002562</c:v>
                </c:pt>
                <c:pt idx="34">
                  <c:v>29.946089691002562</c:v>
                </c:pt>
                <c:pt idx="35">
                  <c:v>29.946089691002562</c:v>
                </c:pt>
                <c:pt idx="36">
                  <c:v>29.946089691002562</c:v>
                </c:pt>
                <c:pt idx="37">
                  <c:v>29.946089691002562</c:v>
                </c:pt>
                <c:pt idx="38">
                  <c:v>29.946089691002562</c:v>
                </c:pt>
                <c:pt idx="39">
                  <c:v>29.946089691002562</c:v>
                </c:pt>
                <c:pt idx="40">
                  <c:v>29.946089691002562</c:v>
                </c:pt>
                <c:pt idx="41">
                  <c:v>29.946089691002562</c:v>
                </c:pt>
                <c:pt idx="42">
                  <c:v>29.946089691002562</c:v>
                </c:pt>
                <c:pt idx="43">
                  <c:v>29.946089691002562</c:v>
                </c:pt>
                <c:pt idx="44">
                  <c:v>29.946089691002562</c:v>
                </c:pt>
                <c:pt idx="45">
                  <c:v>29.946089691002562</c:v>
                </c:pt>
                <c:pt idx="46">
                  <c:v>29.946089691002562</c:v>
                </c:pt>
                <c:pt idx="47">
                  <c:v>29.946089691002562</c:v>
                </c:pt>
                <c:pt idx="48">
                  <c:v>29.946089691002562</c:v>
                </c:pt>
                <c:pt idx="49">
                  <c:v>29.946089691002562</c:v>
                </c:pt>
                <c:pt idx="50">
                  <c:v>29.946089691002562</c:v>
                </c:pt>
                <c:pt idx="51">
                  <c:v>29.946089691002562</c:v>
                </c:pt>
                <c:pt idx="52">
                  <c:v>29.946089691002562</c:v>
                </c:pt>
                <c:pt idx="53">
                  <c:v>29.946089691002562</c:v>
                </c:pt>
                <c:pt idx="54">
                  <c:v>29.946089691002562</c:v>
                </c:pt>
                <c:pt idx="55">
                  <c:v>29.946089691002562</c:v>
                </c:pt>
                <c:pt idx="56">
                  <c:v>29.946089691002562</c:v>
                </c:pt>
                <c:pt idx="57">
                  <c:v>29.946089691002562</c:v>
                </c:pt>
                <c:pt idx="58">
                  <c:v>29.946089691002562</c:v>
                </c:pt>
                <c:pt idx="59">
                  <c:v>29.946089691002562</c:v>
                </c:pt>
                <c:pt idx="60">
                  <c:v>29.946089691002562</c:v>
                </c:pt>
                <c:pt idx="61">
                  <c:v>29.946089691002562</c:v>
                </c:pt>
                <c:pt idx="62">
                  <c:v>29.946089691002562</c:v>
                </c:pt>
                <c:pt idx="63">
                  <c:v>29.946089691002562</c:v>
                </c:pt>
                <c:pt idx="64">
                  <c:v>29.946089691002562</c:v>
                </c:pt>
                <c:pt idx="65">
                  <c:v>29.946089691002562</c:v>
                </c:pt>
                <c:pt idx="66">
                  <c:v>29.946089691002562</c:v>
                </c:pt>
                <c:pt idx="67">
                  <c:v>29.946089691002562</c:v>
                </c:pt>
                <c:pt idx="68">
                  <c:v>29.946089691002562</c:v>
                </c:pt>
                <c:pt idx="69">
                  <c:v>29.946089691002562</c:v>
                </c:pt>
                <c:pt idx="70">
                  <c:v>29.946089691002562</c:v>
                </c:pt>
                <c:pt idx="71">
                  <c:v>29.946089691002562</c:v>
                </c:pt>
                <c:pt idx="72">
                  <c:v>29.946089691002562</c:v>
                </c:pt>
                <c:pt idx="73">
                  <c:v>29.946089691002562</c:v>
                </c:pt>
                <c:pt idx="74">
                  <c:v>29.946089691002562</c:v>
                </c:pt>
                <c:pt idx="75">
                  <c:v>29.946089691002562</c:v>
                </c:pt>
                <c:pt idx="76">
                  <c:v>29.946089691002562</c:v>
                </c:pt>
                <c:pt idx="77">
                  <c:v>29.946089691002562</c:v>
                </c:pt>
                <c:pt idx="78">
                  <c:v>29.946089691002562</c:v>
                </c:pt>
                <c:pt idx="79">
                  <c:v>29.946089691002562</c:v>
                </c:pt>
                <c:pt idx="80">
                  <c:v>29.946089691002562</c:v>
                </c:pt>
                <c:pt idx="81">
                  <c:v>29.946089691002562</c:v>
                </c:pt>
                <c:pt idx="82">
                  <c:v>29.946089691002562</c:v>
                </c:pt>
                <c:pt idx="83">
                  <c:v>29.946089691002562</c:v>
                </c:pt>
                <c:pt idx="84">
                  <c:v>29.946089691002562</c:v>
                </c:pt>
                <c:pt idx="85">
                  <c:v>29.946089691002562</c:v>
                </c:pt>
                <c:pt idx="86">
                  <c:v>29.946089691002562</c:v>
                </c:pt>
                <c:pt idx="87">
                  <c:v>29.946089691002562</c:v>
                </c:pt>
                <c:pt idx="88">
                  <c:v>41.34475457995627</c:v>
                </c:pt>
                <c:pt idx="89">
                  <c:v>41.502158467951034</c:v>
                </c:pt>
                <c:pt idx="90">
                  <c:v>41.65956235594579</c:v>
                </c:pt>
                <c:pt idx="91">
                  <c:v>41.816966243940556</c:v>
                </c:pt>
                <c:pt idx="92">
                  <c:v>41.97437013193531</c:v>
                </c:pt>
                <c:pt idx="93">
                  <c:v>42.13177401993006</c:v>
                </c:pt>
                <c:pt idx="94">
                  <c:v>42.289177907924824</c:v>
                </c:pt>
                <c:pt idx="95">
                  <c:v>42.44658179591958</c:v>
                </c:pt>
                <c:pt idx="96">
                  <c:v>42.60398568391433</c:v>
                </c:pt>
                <c:pt idx="97">
                  <c:v>42.7613895719091</c:v>
                </c:pt>
                <c:pt idx="98">
                  <c:v>42.91879345990385</c:v>
                </c:pt>
                <c:pt idx="99">
                  <c:v>43.07619734789861</c:v>
                </c:pt>
                <c:pt idx="100">
                  <c:v>43.23360123589337</c:v>
                </c:pt>
                <c:pt idx="101">
                  <c:v>43.391005123888135</c:v>
                </c:pt>
                <c:pt idx="102">
                  <c:v>43.54840901188289</c:v>
                </c:pt>
                <c:pt idx="103">
                  <c:v>43.70581289987764</c:v>
                </c:pt>
                <c:pt idx="104">
                  <c:v>43.8632167878724</c:v>
                </c:pt>
                <c:pt idx="105">
                  <c:v>44.02062067586716</c:v>
                </c:pt>
                <c:pt idx="106">
                  <c:v>44.17802456386191</c:v>
                </c:pt>
                <c:pt idx="107">
                  <c:v>44.33542845185668</c:v>
                </c:pt>
                <c:pt idx="108">
                  <c:v>44.49283233985143</c:v>
                </c:pt>
                <c:pt idx="109">
                  <c:v>44.650236227846186</c:v>
                </c:pt>
                <c:pt idx="110">
                  <c:v>44.80764011584095</c:v>
                </c:pt>
                <c:pt idx="111">
                  <c:v>44.965044003835715</c:v>
                </c:pt>
                <c:pt idx="112">
                  <c:v>45.12244789183047</c:v>
                </c:pt>
                <c:pt idx="113">
                  <c:v>45.27985177982522</c:v>
                </c:pt>
                <c:pt idx="114">
                  <c:v>45.43725566781998</c:v>
                </c:pt>
                <c:pt idx="115">
                  <c:v>45.594659555814744</c:v>
                </c:pt>
                <c:pt idx="116">
                  <c:v>45.75206344380949</c:v>
                </c:pt>
                <c:pt idx="117">
                  <c:v>45.90946733180426</c:v>
                </c:pt>
                <c:pt idx="118">
                  <c:v>46.06687121979901</c:v>
                </c:pt>
                <c:pt idx="119">
                  <c:v>46.22427510779377</c:v>
                </c:pt>
                <c:pt idx="120">
                  <c:v>46.381678995788526</c:v>
                </c:pt>
                <c:pt idx="121">
                  <c:v>46.539082883783294</c:v>
                </c:pt>
                <c:pt idx="122">
                  <c:v>46.69648677177804</c:v>
                </c:pt>
                <c:pt idx="123">
                  <c:v>46.8538906597728</c:v>
                </c:pt>
                <c:pt idx="124">
                  <c:v>47.01129454776756</c:v>
                </c:pt>
                <c:pt idx="125">
                  <c:v>47.168698435762316</c:v>
                </c:pt>
                <c:pt idx="126">
                  <c:v>47.32610232375707</c:v>
                </c:pt>
                <c:pt idx="127">
                  <c:v>47.48350621175184</c:v>
                </c:pt>
                <c:pt idx="128">
                  <c:v>47.64091009974659</c:v>
                </c:pt>
                <c:pt idx="129">
                  <c:v>47.79831398774135</c:v>
                </c:pt>
                <c:pt idx="130">
                  <c:v>53.4143914346944</c:v>
                </c:pt>
                <c:pt idx="131">
                  <c:v>53.62407971066775</c:v>
                </c:pt>
                <c:pt idx="132">
                  <c:v>53.83376798664111</c:v>
                </c:pt>
                <c:pt idx="133">
                  <c:v>54.04345626261446</c:v>
                </c:pt>
                <c:pt idx="134">
                  <c:v>54.25314453858781</c:v>
                </c:pt>
                <c:pt idx="135">
                  <c:v>54.46283281456116</c:v>
                </c:pt>
                <c:pt idx="136">
                  <c:v>54.67252109053451</c:v>
                </c:pt>
                <c:pt idx="137">
                  <c:v>54.88220936650786</c:v>
                </c:pt>
                <c:pt idx="138">
                  <c:v>55.09189764248121</c:v>
                </c:pt>
                <c:pt idx="139">
                  <c:v>55.301585918454556</c:v>
                </c:pt>
                <c:pt idx="140">
                  <c:v>55.511274194427905</c:v>
                </c:pt>
                <c:pt idx="141">
                  <c:v>55.72096247040125</c:v>
                </c:pt>
                <c:pt idx="142">
                  <c:v>55.9306507463746</c:v>
                </c:pt>
                <c:pt idx="143">
                  <c:v>56.14033902234795</c:v>
                </c:pt>
                <c:pt idx="144">
                  <c:v>56.350027298321294</c:v>
                </c:pt>
                <c:pt idx="145">
                  <c:v>56.55971557429465</c:v>
                </c:pt>
                <c:pt idx="146">
                  <c:v>56.769403850268</c:v>
                </c:pt>
                <c:pt idx="147">
                  <c:v>56.97909212624134</c:v>
                </c:pt>
                <c:pt idx="148">
                  <c:v>57.18878040221469</c:v>
                </c:pt>
                <c:pt idx="149">
                  <c:v>57.39846867818804</c:v>
                </c:pt>
                <c:pt idx="150">
                  <c:v>57.60815695416139</c:v>
                </c:pt>
                <c:pt idx="151">
                  <c:v>57.817845230134736</c:v>
                </c:pt>
                <c:pt idx="152">
                  <c:v>58.02753350610809</c:v>
                </c:pt>
                <c:pt idx="153">
                  <c:v>58.237221782081434</c:v>
                </c:pt>
                <c:pt idx="154">
                  <c:v>58.44691005805478</c:v>
                </c:pt>
                <c:pt idx="155">
                  <c:v>58.65659833402813</c:v>
                </c:pt>
                <c:pt idx="156">
                  <c:v>58.866286610001474</c:v>
                </c:pt>
                <c:pt idx="157">
                  <c:v>59.07597488597482</c:v>
                </c:pt>
                <c:pt idx="158">
                  <c:v>59.28566316194818</c:v>
                </c:pt>
                <c:pt idx="159">
                  <c:v>59.495351437921535</c:v>
                </c:pt>
                <c:pt idx="160">
                  <c:v>59.70503971389488</c:v>
                </c:pt>
                <c:pt idx="161">
                  <c:v>59.914727989868226</c:v>
                </c:pt>
                <c:pt idx="162">
                  <c:v>60.12441626584157</c:v>
                </c:pt>
                <c:pt idx="163">
                  <c:v>60.334104541814916</c:v>
                </c:pt>
                <c:pt idx="164">
                  <c:v>60.543792817788265</c:v>
                </c:pt>
                <c:pt idx="165">
                  <c:v>60.75348109376162</c:v>
                </c:pt>
                <c:pt idx="166">
                  <c:v>60.96316936973496</c:v>
                </c:pt>
                <c:pt idx="167">
                  <c:v>64.85008902065401</c:v>
                </c:pt>
                <c:pt idx="168">
                  <c:v>65.08578253091667</c:v>
                </c:pt>
                <c:pt idx="169">
                  <c:v>65.32147604117934</c:v>
                </c:pt>
                <c:pt idx="170">
                  <c:v>65.55716955144202</c:v>
                </c:pt>
                <c:pt idx="171">
                  <c:v>65.79286306170468</c:v>
                </c:pt>
                <c:pt idx="172">
                  <c:v>66.02855657196734</c:v>
                </c:pt>
                <c:pt idx="173">
                  <c:v>66.26425008223002</c:v>
                </c:pt>
                <c:pt idx="174">
                  <c:v>66.49994359249267</c:v>
                </c:pt>
                <c:pt idx="175">
                  <c:v>66.73563710275533</c:v>
                </c:pt>
                <c:pt idx="176">
                  <c:v>66.97133061301801</c:v>
                </c:pt>
                <c:pt idx="177">
                  <c:v>67.20702412328068</c:v>
                </c:pt>
                <c:pt idx="178">
                  <c:v>67.44271763354334</c:v>
                </c:pt>
                <c:pt idx="179">
                  <c:v>67.678411143806</c:v>
                </c:pt>
                <c:pt idx="180">
                  <c:v>67.91410465406868</c:v>
                </c:pt>
                <c:pt idx="181">
                  <c:v>68.14979816433134</c:v>
                </c:pt>
                <c:pt idx="182">
                  <c:v>68.38549167459401</c:v>
                </c:pt>
                <c:pt idx="183">
                  <c:v>68.62118518485669</c:v>
                </c:pt>
                <c:pt idx="184">
                  <c:v>68.85687869511933</c:v>
                </c:pt>
                <c:pt idx="185">
                  <c:v>69.092572205382</c:v>
                </c:pt>
                <c:pt idx="186">
                  <c:v>69.32826571564468</c:v>
                </c:pt>
                <c:pt idx="187">
                  <c:v>69.56395922590734</c:v>
                </c:pt>
                <c:pt idx="188">
                  <c:v>69.79965273617</c:v>
                </c:pt>
                <c:pt idx="189">
                  <c:v>70.03534624643267</c:v>
                </c:pt>
                <c:pt idx="190">
                  <c:v>70.27103975669534</c:v>
                </c:pt>
                <c:pt idx="191">
                  <c:v>70.50673326695801</c:v>
                </c:pt>
                <c:pt idx="192">
                  <c:v>70.74242677722067</c:v>
                </c:pt>
                <c:pt idx="193">
                  <c:v>70.97812028748335</c:v>
                </c:pt>
                <c:pt idx="194">
                  <c:v>71.213813797746</c:v>
                </c:pt>
                <c:pt idx="195">
                  <c:v>71.44950730800866</c:v>
                </c:pt>
                <c:pt idx="196">
                  <c:v>71.68520081827133</c:v>
                </c:pt>
                <c:pt idx="197">
                  <c:v>71.920894328534</c:v>
                </c:pt>
                <c:pt idx="198">
                  <c:v>72.15658783879667</c:v>
                </c:pt>
                <c:pt idx="199">
                  <c:v>72.39228134905933</c:v>
                </c:pt>
                <c:pt idx="200">
                  <c:v>75.3302481651481</c:v>
                </c:pt>
                <c:pt idx="201">
                  <c:v>75.58143605006444</c:v>
                </c:pt>
                <c:pt idx="202">
                  <c:v>75.83262393498077</c:v>
                </c:pt>
                <c:pt idx="203">
                  <c:v>76.0838118198971</c:v>
                </c:pt>
                <c:pt idx="204">
                  <c:v>76.33499970481343</c:v>
                </c:pt>
                <c:pt idx="205">
                  <c:v>76.58618758972976</c:v>
                </c:pt>
                <c:pt idx="206">
                  <c:v>76.83737547464608</c:v>
                </c:pt>
                <c:pt idx="207">
                  <c:v>77.08856335956241</c:v>
                </c:pt>
                <c:pt idx="208">
                  <c:v>77.33975124447876</c:v>
                </c:pt>
                <c:pt idx="209">
                  <c:v>77.5909391293951</c:v>
                </c:pt>
                <c:pt idx="210">
                  <c:v>77.84212701431143</c:v>
                </c:pt>
                <c:pt idx="211">
                  <c:v>78.09331489922775</c:v>
                </c:pt>
                <c:pt idx="212">
                  <c:v>78.34450278414408</c:v>
                </c:pt>
                <c:pt idx="213">
                  <c:v>78.59569066906042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calculations!$A$19:$A$445</c:f>
              <c:numCache>
                <c:ptCount val="427"/>
                <c:pt idx="0">
                  <c:v>0</c:v>
                </c:pt>
                <c:pt idx="1">
                  <c:v>1.4973044845501282</c:v>
                </c:pt>
                <c:pt idx="2">
                  <c:v>2.9946089691002564</c:v>
                </c:pt>
                <c:pt idx="3">
                  <c:v>4.491913453650385</c:v>
                </c:pt>
                <c:pt idx="4">
                  <c:v>5.989217938200513</c:v>
                </c:pt>
                <c:pt idx="5">
                  <c:v>7.486522422750641</c:v>
                </c:pt>
                <c:pt idx="6">
                  <c:v>8.983826907300768</c:v>
                </c:pt>
                <c:pt idx="7">
                  <c:v>10.481131391850896</c:v>
                </c:pt>
                <c:pt idx="8">
                  <c:v>11.978435876401024</c:v>
                </c:pt>
                <c:pt idx="9">
                  <c:v>13.475740360951152</c:v>
                </c:pt>
                <c:pt idx="10">
                  <c:v>14.97304484550128</c:v>
                </c:pt>
                <c:pt idx="11">
                  <c:v>16.47034933005141</c:v>
                </c:pt>
                <c:pt idx="12">
                  <c:v>17.967653814601537</c:v>
                </c:pt>
                <c:pt idx="13">
                  <c:v>19.464958299151665</c:v>
                </c:pt>
                <c:pt idx="14">
                  <c:v>20.962262783701792</c:v>
                </c:pt>
                <c:pt idx="15">
                  <c:v>22.45956726825192</c:v>
                </c:pt>
                <c:pt idx="16">
                  <c:v>23.956871752802048</c:v>
                </c:pt>
                <c:pt idx="17">
                  <c:v>25.454176237352176</c:v>
                </c:pt>
                <c:pt idx="18">
                  <c:v>26.951480721902303</c:v>
                </c:pt>
                <c:pt idx="19">
                  <c:v>28.44878520645243</c:v>
                </c:pt>
                <c:pt idx="20">
                  <c:v>29.946089691002562</c:v>
                </c:pt>
                <c:pt idx="21">
                  <c:v>30.14573028894258</c:v>
                </c:pt>
                <c:pt idx="22">
                  <c:v>30.445191185852607</c:v>
                </c:pt>
                <c:pt idx="23">
                  <c:v>30.744652082762634</c:v>
                </c:pt>
                <c:pt idx="24">
                  <c:v>31.04411297967266</c:v>
                </c:pt>
                <c:pt idx="25">
                  <c:v>31.34357387658269</c:v>
                </c:pt>
                <c:pt idx="26">
                  <c:v>31.643034773492715</c:v>
                </c:pt>
                <c:pt idx="27">
                  <c:v>31.942495670402742</c:v>
                </c:pt>
                <c:pt idx="28">
                  <c:v>32.24195656731277</c:v>
                </c:pt>
                <c:pt idx="29">
                  <c:v>32.541417464222796</c:v>
                </c:pt>
                <c:pt idx="30">
                  <c:v>32.84087836113282</c:v>
                </c:pt>
                <c:pt idx="31">
                  <c:v>33.14033925804285</c:v>
                </c:pt>
                <c:pt idx="32">
                  <c:v>33.43980015495288</c:v>
                </c:pt>
                <c:pt idx="33">
                  <c:v>33.739261051862904</c:v>
                </c:pt>
                <c:pt idx="34">
                  <c:v>34.03872194877293</c:v>
                </c:pt>
                <c:pt idx="35">
                  <c:v>34.33818284568296</c:v>
                </c:pt>
                <c:pt idx="36">
                  <c:v>34.637643742592985</c:v>
                </c:pt>
                <c:pt idx="37">
                  <c:v>34.93710463950301</c:v>
                </c:pt>
                <c:pt idx="38">
                  <c:v>35.23656553641304</c:v>
                </c:pt>
                <c:pt idx="39">
                  <c:v>35.536026433323066</c:v>
                </c:pt>
                <c:pt idx="40">
                  <c:v>35.83548733023309</c:v>
                </c:pt>
                <c:pt idx="41">
                  <c:v>36.13494822714312</c:v>
                </c:pt>
                <c:pt idx="42">
                  <c:v>36.43440912405315</c:v>
                </c:pt>
                <c:pt idx="43">
                  <c:v>36.733870020963174</c:v>
                </c:pt>
                <c:pt idx="44">
                  <c:v>37.0333309178732</c:v>
                </c:pt>
                <c:pt idx="45">
                  <c:v>37.33279181478323</c:v>
                </c:pt>
                <c:pt idx="46">
                  <c:v>37.632252711693255</c:v>
                </c:pt>
                <c:pt idx="47">
                  <c:v>37.93171360860328</c:v>
                </c:pt>
                <c:pt idx="48">
                  <c:v>38.23117450551331</c:v>
                </c:pt>
                <c:pt idx="49">
                  <c:v>38.530635402423336</c:v>
                </c:pt>
                <c:pt idx="50">
                  <c:v>38.83009629933336</c:v>
                </c:pt>
                <c:pt idx="51">
                  <c:v>39.12955719624339</c:v>
                </c:pt>
                <c:pt idx="52">
                  <c:v>39.42901809315342</c:v>
                </c:pt>
                <c:pt idx="53">
                  <c:v>39.728478990063444</c:v>
                </c:pt>
                <c:pt idx="54">
                  <c:v>40.02793988697347</c:v>
                </c:pt>
                <c:pt idx="55">
                  <c:v>40.3274007838835</c:v>
                </c:pt>
                <c:pt idx="56">
                  <c:v>40.626861680793525</c:v>
                </c:pt>
                <c:pt idx="57">
                  <c:v>40.92632257770355</c:v>
                </c:pt>
                <c:pt idx="58">
                  <c:v>41.22578347461358</c:v>
                </c:pt>
                <c:pt idx="59">
                  <c:v>41.525244371523605</c:v>
                </c:pt>
                <c:pt idx="60">
                  <c:v>41.82470526843363</c:v>
                </c:pt>
                <c:pt idx="61">
                  <c:v>42.12416616534366</c:v>
                </c:pt>
                <c:pt idx="62">
                  <c:v>42.423627062253686</c:v>
                </c:pt>
                <c:pt idx="63">
                  <c:v>42.72308795916371</c:v>
                </c:pt>
                <c:pt idx="64">
                  <c:v>43.02254885607374</c:v>
                </c:pt>
                <c:pt idx="65">
                  <c:v>43.32200975298377</c:v>
                </c:pt>
                <c:pt idx="66">
                  <c:v>43.621470649893794</c:v>
                </c:pt>
                <c:pt idx="67">
                  <c:v>43.92093154680382</c:v>
                </c:pt>
                <c:pt idx="68">
                  <c:v>44.22039244371385</c:v>
                </c:pt>
                <c:pt idx="69">
                  <c:v>44.519853340623875</c:v>
                </c:pt>
                <c:pt idx="70">
                  <c:v>44.8193142375339</c:v>
                </c:pt>
                <c:pt idx="71">
                  <c:v>45.11877513444393</c:v>
                </c:pt>
                <c:pt idx="72">
                  <c:v>45.418236031353956</c:v>
                </c:pt>
                <c:pt idx="73">
                  <c:v>45.71769692826398</c:v>
                </c:pt>
                <c:pt idx="74">
                  <c:v>46.01715782517401</c:v>
                </c:pt>
                <c:pt idx="75">
                  <c:v>46.31661872208404</c:v>
                </c:pt>
                <c:pt idx="76">
                  <c:v>46.616079618994064</c:v>
                </c:pt>
                <c:pt idx="77">
                  <c:v>46.91554051590409</c:v>
                </c:pt>
                <c:pt idx="78">
                  <c:v>47.21500141281412</c:v>
                </c:pt>
                <c:pt idx="79">
                  <c:v>47.514462309724145</c:v>
                </c:pt>
                <c:pt idx="80">
                  <c:v>47.81392320663417</c:v>
                </c:pt>
                <c:pt idx="81">
                  <c:v>48.1133841035442</c:v>
                </c:pt>
                <c:pt idx="82">
                  <c:v>48.412845000454226</c:v>
                </c:pt>
                <c:pt idx="83">
                  <c:v>48.71230589736425</c:v>
                </c:pt>
                <c:pt idx="84">
                  <c:v>49.01176679427428</c:v>
                </c:pt>
                <c:pt idx="85">
                  <c:v>49.31122769118431</c:v>
                </c:pt>
                <c:pt idx="86">
                  <c:v>49.610688588094334</c:v>
                </c:pt>
                <c:pt idx="87">
                  <c:v>49.91014948500436</c:v>
                </c:pt>
                <c:pt idx="88">
                  <c:v>50.20961038191439</c:v>
                </c:pt>
                <c:pt idx="89">
                  <c:v>50.509071278824415</c:v>
                </c:pt>
                <c:pt idx="90">
                  <c:v>50.80853217573444</c:v>
                </c:pt>
                <c:pt idx="91">
                  <c:v>51.10799307264447</c:v>
                </c:pt>
                <c:pt idx="92">
                  <c:v>51.407453969554496</c:v>
                </c:pt>
                <c:pt idx="93">
                  <c:v>51.70691486646452</c:v>
                </c:pt>
                <c:pt idx="94">
                  <c:v>52.00637576337455</c:v>
                </c:pt>
                <c:pt idx="95">
                  <c:v>52.30583666028458</c:v>
                </c:pt>
                <c:pt idx="96">
                  <c:v>52.6052975571946</c:v>
                </c:pt>
                <c:pt idx="97">
                  <c:v>52.90475845410463</c:v>
                </c:pt>
                <c:pt idx="98">
                  <c:v>53.20421935101466</c:v>
                </c:pt>
                <c:pt idx="99">
                  <c:v>53.503680247924684</c:v>
                </c:pt>
                <c:pt idx="100">
                  <c:v>53.80314114483471</c:v>
                </c:pt>
                <c:pt idx="101">
                  <c:v>54.10260204174474</c:v>
                </c:pt>
                <c:pt idx="102">
                  <c:v>54.402062938654765</c:v>
                </c:pt>
                <c:pt idx="103">
                  <c:v>54.70152383556479</c:v>
                </c:pt>
                <c:pt idx="104">
                  <c:v>55.00098473247482</c:v>
                </c:pt>
                <c:pt idx="105">
                  <c:v>55.300445629384846</c:v>
                </c:pt>
                <c:pt idx="106">
                  <c:v>55.59990652629487</c:v>
                </c:pt>
                <c:pt idx="107">
                  <c:v>55.8993674232049</c:v>
                </c:pt>
                <c:pt idx="108">
                  <c:v>56.19882832011493</c:v>
                </c:pt>
                <c:pt idx="109">
                  <c:v>56.498289217024954</c:v>
                </c:pt>
                <c:pt idx="110">
                  <c:v>56.79775011393498</c:v>
                </c:pt>
                <c:pt idx="111">
                  <c:v>57.09721101084501</c:v>
                </c:pt>
                <c:pt idx="112">
                  <c:v>57.396671907755035</c:v>
                </c:pt>
                <c:pt idx="113">
                  <c:v>57.69613280466506</c:v>
                </c:pt>
                <c:pt idx="114">
                  <c:v>57.99559370157509</c:v>
                </c:pt>
                <c:pt idx="115">
                  <c:v>58.295054598485116</c:v>
                </c:pt>
                <c:pt idx="116">
                  <c:v>58.59451549539514</c:v>
                </c:pt>
                <c:pt idx="117">
                  <c:v>58.89397639230517</c:v>
                </c:pt>
                <c:pt idx="118">
                  <c:v>59.1934372892152</c:v>
                </c:pt>
                <c:pt idx="119">
                  <c:v>59.492898186125224</c:v>
                </c:pt>
                <c:pt idx="120">
                  <c:v>59.79235908303525</c:v>
                </c:pt>
                <c:pt idx="121">
                  <c:v>60.09181997994528</c:v>
                </c:pt>
                <c:pt idx="122">
                  <c:v>60.391280876855305</c:v>
                </c:pt>
                <c:pt idx="123">
                  <c:v>60.69074177376533</c:v>
                </c:pt>
                <c:pt idx="124">
                  <c:v>60.99020267067536</c:v>
                </c:pt>
                <c:pt idx="125">
                  <c:v>61.289663567585386</c:v>
                </c:pt>
                <c:pt idx="126">
                  <c:v>61.58912446449541</c:v>
                </c:pt>
                <c:pt idx="127">
                  <c:v>61.88858536140544</c:v>
                </c:pt>
                <c:pt idx="128">
                  <c:v>62.18804625831547</c:v>
                </c:pt>
                <c:pt idx="129">
                  <c:v>62.487507155225494</c:v>
                </c:pt>
                <c:pt idx="130">
                  <c:v>62.78696805213552</c:v>
                </c:pt>
                <c:pt idx="131">
                  <c:v>63.08642894904555</c:v>
                </c:pt>
                <c:pt idx="132">
                  <c:v>63.385889845955575</c:v>
                </c:pt>
                <c:pt idx="133">
                  <c:v>63.6853507428656</c:v>
                </c:pt>
                <c:pt idx="134">
                  <c:v>63.98481163977563</c:v>
                </c:pt>
                <c:pt idx="135">
                  <c:v>64.28427253668565</c:v>
                </c:pt>
                <c:pt idx="136">
                  <c:v>64.58373343359567</c:v>
                </c:pt>
                <c:pt idx="137">
                  <c:v>64.88319433050569</c:v>
                </c:pt>
                <c:pt idx="138">
                  <c:v>65.18265522741571</c:v>
                </c:pt>
                <c:pt idx="139">
                  <c:v>65.48211612432573</c:v>
                </c:pt>
                <c:pt idx="140">
                  <c:v>65.78157702123575</c:v>
                </c:pt>
                <c:pt idx="141">
                  <c:v>66.08103791814577</c:v>
                </c:pt>
                <c:pt idx="142">
                  <c:v>66.38049881505579</c:v>
                </c:pt>
                <c:pt idx="143">
                  <c:v>66.67995971196581</c:v>
                </c:pt>
                <c:pt idx="144">
                  <c:v>66.97942060887583</c:v>
                </c:pt>
                <c:pt idx="145">
                  <c:v>67.27888150578585</c:v>
                </c:pt>
                <c:pt idx="146">
                  <c:v>67.57834240269587</c:v>
                </c:pt>
                <c:pt idx="147">
                  <c:v>67.87780329960589</c:v>
                </c:pt>
                <c:pt idx="148">
                  <c:v>68.1772641965159</c:v>
                </c:pt>
                <c:pt idx="149">
                  <c:v>68.47672509342593</c:v>
                </c:pt>
                <c:pt idx="150">
                  <c:v>68.77618599033595</c:v>
                </c:pt>
                <c:pt idx="151">
                  <c:v>69.07564688724597</c:v>
                </c:pt>
                <c:pt idx="152">
                  <c:v>69.37510778415599</c:v>
                </c:pt>
                <c:pt idx="153">
                  <c:v>69.674568681066</c:v>
                </c:pt>
                <c:pt idx="154">
                  <c:v>69.97402957797603</c:v>
                </c:pt>
                <c:pt idx="155">
                  <c:v>70.27349047488605</c:v>
                </c:pt>
                <c:pt idx="156">
                  <c:v>70.57295137179607</c:v>
                </c:pt>
                <c:pt idx="157">
                  <c:v>70.87241226870609</c:v>
                </c:pt>
                <c:pt idx="158">
                  <c:v>71.1718731656161</c:v>
                </c:pt>
                <c:pt idx="159">
                  <c:v>71.47133406252613</c:v>
                </c:pt>
                <c:pt idx="160">
                  <c:v>71.77079495943615</c:v>
                </c:pt>
                <c:pt idx="161">
                  <c:v>72.07025585634617</c:v>
                </c:pt>
                <c:pt idx="162">
                  <c:v>72.36971675325618</c:v>
                </c:pt>
                <c:pt idx="163">
                  <c:v>72.6691776501662</c:v>
                </c:pt>
                <c:pt idx="164">
                  <c:v>72.96863854707622</c:v>
                </c:pt>
                <c:pt idx="165">
                  <c:v>73.26809944398624</c:v>
                </c:pt>
                <c:pt idx="166">
                  <c:v>73.56756034089626</c:v>
                </c:pt>
                <c:pt idx="167">
                  <c:v>73.86702123780628</c:v>
                </c:pt>
                <c:pt idx="168">
                  <c:v>74.1664821347163</c:v>
                </c:pt>
                <c:pt idx="169">
                  <c:v>74.46594303162632</c:v>
                </c:pt>
                <c:pt idx="170">
                  <c:v>74.76540392853634</c:v>
                </c:pt>
                <c:pt idx="171">
                  <c:v>75.06486482544636</c:v>
                </c:pt>
                <c:pt idx="172">
                  <c:v>75.36432572235638</c:v>
                </c:pt>
                <c:pt idx="173">
                  <c:v>75.6637866192664</c:v>
                </c:pt>
                <c:pt idx="174">
                  <c:v>75.96324751617642</c:v>
                </c:pt>
                <c:pt idx="175">
                  <c:v>76.26270841308644</c:v>
                </c:pt>
                <c:pt idx="176">
                  <c:v>76.56216930999646</c:v>
                </c:pt>
                <c:pt idx="177">
                  <c:v>76.86163020690648</c:v>
                </c:pt>
                <c:pt idx="178">
                  <c:v>77.1610911038165</c:v>
                </c:pt>
                <c:pt idx="179">
                  <c:v>77.46055200072652</c:v>
                </c:pt>
                <c:pt idx="180">
                  <c:v>77.76001289763654</c:v>
                </c:pt>
                <c:pt idx="181">
                  <c:v>78.05947379454656</c:v>
                </c:pt>
                <c:pt idx="182">
                  <c:v>78.35893469145658</c:v>
                </c:pt>
                <c:pt idx="183">
                  <c:v>78.6583955883666</c:v>
                </c:pt>
                <c:pt idx="184">
                  <c:v>78.95785648527662</c:v>
                </c:pt>
                <c:pt idx="185">
                  <c:v>79.25731738218664</c:v>
                </c:pt>
                <c:pt idx="186">
                  <c:v>79.55677827909666</c:v>
                </c:pt>
                <c:pt idx="187">
                  <c:v>79.85623917600668</c:v>
                </c:pt>
                <c:pt idx="188">
                  <c:v>80.1557000729167</c:v>
                </c:pt>
                <c:pt idx="189">
                  <c:v>80.45516096982672</c:v>
                </c:pt>
                <c:pt idx="190">
                  <c:v>80.75462186673674</c:v>
                </c:pt>
                <c:pt idx="191">
                  <c:v>81.05408276364676</c:v>
                </c:pt>
                <c:pt idx="192">
                  <c:v>81.35354366055678</c:v>
                </c:pt>
                <c:pt idx="193">
                  <c:v>81.6530045574668</c:v>
                </c:pt>
                <c:pt idx="194">
                  <c:v>81.95246545437682</c:v>
                </c:pt>
                <c:pt idx="195">
                  <c:v>82.25192635128684</c:v>
                </c:pt>
                <c:pt idx="196">
                  <c:v>82.55138724819686</c:v>
                </c:pt>
                <c:pt idx="197">
                  <c:v>82.85084814510688</c:v>
                </c:pt>
                <c:pt idx="198">
                  <c:v>83.1503090420169</c:v>
                </c:pt>
                <c:pt idx="199">
                  <c:v>83.44976993892692</c:v>
                </c:pt>
                <c:pt idx="200">
                  <c:v>83.74923083583694</c:v>
                </c:pt>
                <c:pt idx="201">
                  <c:v>84.04869173274696</c:v>
                </c:pt>
                <c:pt idx="202">
                  <c:v>84.34815262965698</c:v>
                </c:pt>
                <c:pt idx="203">
                  <c:v>84.647613526567</c:v>
                </c:pt>
                <c:pt idx="204">
                  <c:v>84.94707442347702</c:v>
                </c:pt>
                <c:pt idx="205">
                  <c:v>85.24653532038704</c:v>
                </c:pt>
                <c:pt idx="206">
                  <c:v>85.54599621729706</c:v>
                </c:pt>
                <c:pt idx="207">
                  <c:v>85.84545711420708</c:v>
                </c:pt>
                <c:pt idx="208">
                  <c:v>86.1449180111171</c:v>
                </c:pt>
                <c:pt idx="209">
                  <c:v>86.44437890802712</c:v>
                </c:pt>
                <c:pt idx="210">
                  <c:v>86.74383980493714</c:v>
                </c:pt>
                <c:pt idx="211">
                  <c:v>87.04330070184716</c:v>
                </c:pt>
                <c:pt idx="212">
                  <c:v>87.34276159875718</c:v>
                </c:pt>
                <c:pt idx="213">
                  <c:v>87.6422224956672</c:v>
                </c:pt>
                <c:pt idx="214">
                  <c:v>87.94168339257722</c:v>
                </c:pt>
                <c:pt idx="215">
                  <c:v>88.24114428948724</c:v>
                </c:pt>
                <c:pt idx="216">
                  <c:v>88.54060518639726</c:v>
                </c:pt>
                <c:pt idx="217">
                  <c:v>88.84006608330728</c:v>
                </c:pt>
                <c:pt idx="218">
                  <c:v>89.1395269802173</c:v>
                </c:pt>
                <c:pt idx="219">
                  <c:v>89.43898787712732</c:v>
                </c:pt>
                <c:pt idx="220">
                  <c:v>89.73844877403734</c:v>
                </c:pt>
                <c:pt idx="221">
                  <c:v>90.03790967094736</c:v>
                </c:pt>
                <c:pt idx="222">
                  <c:v>90.33737056785738</c:v>
                </c:pt>
                <c:pt idx="223">
                  <c:v>90.6368314647674</c:v>
                </c:pt>
                <c:pt idx="224">
                  <c:v>90.93629236167742</c:v>
                </c:pt>
                <c:pt idx="225">
                  <c:v>91.23575325858744</c:v>
                </c:pt>
                <c:pt idx="226">
                  <c:v>91.53521415549746</c:v>
                </c:pt>
                <c:pt idx="227">
                  <c:v>91.83467505240748</c:v>
                </c:pt>
                <c:pt idx="228">
                  <c:v>92.1341359493175</c:v>
                </c:pt>
                <c:pt idx="229">
                  <c:v>92.43359684622752</c:v>
                </c:pt>
                <c:pt idx="230">
                  <c:v>92.73305774313754</c:v>
                </c:pt>
                <c:pt idx="231">
                  <c:v>93.03251864004756</c:v>
                </c:pt>
                <c:pt idx="232">
                  <c:v>93.33197953695758</c:v>
                </c:pt>
                <c:pt idx="233">
                  <c:v>93.6314404338676</c:v>
                </c:pt>
                <c:pt idx="234">
                  <c:v>93.93090133077762</c:v>
                </c:pt>
                <c:pt idx="235">
                  <c:v>94.23036222768764</c:v>
                </c:pt>
                <c:pt idx="236">
                  <c:v>94.52982312459766</c:v>
                </c:pt>
                <c:pt idx="237">
                  <c:v>94.82928402150768</c:v>
                </c:pt>
                <c:pt idx="238">
                  <c:v>95.1287449184177</c:v>
                </c:pt>
                <c:pt idx="239">
                  <c:v>95.42820581532771</c:v>
                </c:pt>
                <c:pt idx="240">
                  <c:v>95.72766671223773</c:v>
                </c:pt>
                <c:pt idx="241">
                  <c:v>96.02712760914775</c:v>
                </c:pt>
                <c:pt idx="242">
                  <c:v>96.32658850605777</c:v>
                </c:pt>
                <c:pt idx="243">
                  <c:v>96.6260494029678</c:v>
                </c:pt>
                <c:pt idx="244">
                  <c:v>96.92551029987781</c:v>
                </c:pt>
                <c:pt idx="245">
                  <c:v>97.22497119678783</c:v>
                </c:pt>
                <c:pt idx="246">
                  <c:v>97.52443209369785</c:v>
                </c:pt>
                <c:pt idx="247">
                  <c:v>97.82389299060787</c:v>
                </c:pt>
                <c:pt idx="248">
                  <c:v>98.1233538875179</c:v>
                </c:pt>
                <c:pt idx="249">
                  <c:v>98.42281478442791</c:v>
                </c:pt>
                <c:pt idx="250">
                  <c:v>98.72227568133793</c:v>
                </c:pt>
                <c:pt idx="251">
                  <c:v>99.02173657824795</c:v>
                </c:pt>
                <c:pt idx="252">
                  <c:v>99.32119747515797</c:v>
                </c:pt>
                <c:pt idx="253">
                  <c:v>99.620658372068</c:v>
                </c:pt>
                <c:pt idx="254">
                  <c:v>99.92011926897801</c:v>
                </c:pt>
                <c:pt idx="255">
                  <c:v>100.21958016588803</c:v>
                </c:pt>
                <c:pt idx="256">
                  <c:v>100.51904106279805</c:v>
                </c:pt>
                <c:pt idx="257">
                  <c:v>100.81850195970807</c:v>
                </c:pt>
                <c:pt idx="258">
                  <c:v>101.11796285661809</c:v>
                </c:pt>
                <c:pt idx="259">
                  <c:v>101.41742375352811</c:v>
                </c:pt>
                <c:pt idx="260">
                  <c:v>101.71688465043813</c:v>
                </c:pt>
                <c:pt idx="261">
                  <c:v>102.01634554734815</c:v>
                </c:pt>
                <c:pt idx="262">
                  <c:v>102.31580644425817</c:v>
                </c:pt>
                <c:pt idx="263">
                  <c:v>102.61526734116819</c:v>
                </c:pt>
                <c:pt idx="264">
                  <c:v>102.91472823807821</c:v>
                </c:pt>
                <c:pt idx="265">
                  <c:v>103.21418913498823</c:v>
                </c:pt>
                <c:pt idx="266">
                  <c:v>103.51365003189825</c:v>
                </c:pt>
                <c:pt idx="267">
                  <c:v>103.81311092880827</c:v>
                </c:pt>
                <c:pt idx="268">
                  <c:v>104.11257182571829</c:v>
                </c:pt>
                <c:pt idx="269">
                  <c:v>104.41203272262831</c:v>
                </c:pt>
                <c:pt idx="270">
                  <c:v>104.71149361953833</c:v>
                </c:pt>
                <c:pt idx="271">
                  <c:v>105.01095451644835</c:v>
                </c:pt>
                <c:pt idx="272">
                  <c:v>105.31041541335837</c:v>
                </c:pt>
                <c:pt idx="273">
                  <c:v>105.60987631026839</c:v>
                </c:pt>
                <c:pt idx="274">
                  <c:v>105.90933720717841</c:v>
                </c:pt>
                <c:pt idx="275">
                  <c:v>106.20879810408843</c:v>
                </c:pt>
                <c:pt idx="276">
                  <c:v>106.50825900099845</c:v>
                </c:pt>
                <c:pt idx="277">
                  <c:v>106.80771989790847</c:v>
                </c:pt>
                <c:pt idx="278">
                  <c:v>107.10718079481849</c:v>
                </c:pt>
                <c:pt idx="279">
                  <c:v>107.40664169172851</c:v>
                </c:pt>
                <c:pt idx="280">
                  <c:v>107.70610258863853</c:v>
                </c:pt>
                <c:pt idx="281">
                  <c:v>108.00556348554855</c:v>
                </c:pt>
                <c:pt idx="282">
                  <c:v>108.30502438245857</c:v>
                </c:pt>
                <c:pt idx="283">
                  <c:v>108.60448527936859</c:v>
                </c:pt>
                <c:pt idx="284">
                  <c:v>108.90394617627861</c:v>
                </c:pt>
                <c:pt idx="285">
                  <c:v>109.20340707318863</c:v>
                </c:pt>
                <c:pt idx="286">
                  <c:v>109.50286797009865</c:v>
                </c:pt>
                <c:pt idx="287">
                  <c:v>109.80232886700867</c:v>
                </c:pt>
                <c:pt idx="288">
                  <c:v>110.10178976391869</c:v>
                </c:pt>
                <c:pt idx="289">
                  <c:v>110.40125066082871</c:v>
                </c:pt>
                <c:pt idx="290">
                  <c:v>110.70071155773873</c:v>
                </c:pt>
                <c:pt idx="291">
                  <c:v>111.00017245464875</c:v>
                </c:pt>
                <c:pt idx="292">
                  <c:v>111.29963335155877</c:v>
                </c:pt>
                <c:pt idx="293">
                  <c:v>111.59909424846879</c:v>
                </c:pt>
                <c:pt idx="294">
                  <c:v>111.89855514537881</c:v>
                </c:pt>
                <c:pt idx="295">
                  <c:v>112.19801604228883</c:v>
                </c:pt>
                <c:pt idx="296">
                  <c:v>112.49747693919885</c:v>
                </c:pt>
                <c:pt idx="297">
                  <c:v>112.79693783610887</c:v>
                </c:pt>
                <c:pt idx="298">
                  <c:v>113.09639873301889</c:v>
                </c:pt>
                <c:pt idx="299">
                  <c:v>113.3958596299289</c:v>
                </c:pt>
                <c:pt idx="300">
                  <c:v>113.69532052683893</c:v>
                </c:pt>
                <c:pt idx="301">
                  <c:v>113.99478142374895</c:v>
                </c:pt>
                <c:pt idx="302">
                  <c:v>114.29424232065897</c:v>
                </c:pt>
                <c:pt idx="303">
                  <c:v>114.59370321756899</c:v>
                </c:pt>
                <c:pt idx="304">
                  <c:v>114.893164114479</c:v>
                </c:pt>
                <c:pt idx="305">
                  <c:v>115.19262501138903</c:v>
                </c:pt>
                <c:pt idx="306">
                  <c:v>115.49208590829905</c:v>
                </c:pt>
                <c:pt idx="307">
                  <c:v>115.79154680520907</c:v>
                </c:pt>
                <c:pt idx="308">
                  <c:v>116.09100770211909</c:v>
                </c:pt>
                <c:pt idx="309">
                  <c:v>116.3904685990291</c:v>
                </c:pt>
                <c:pt idx="310">
                  <c:v>116.68992949593913</c:v>
                </c:pt>
                <c:pt idx="311">
                  <c:v>116.98939039284915</c:v>
                </c:pt>
                <c:pt idx="312">
                  <c:v>117.28885128975917</c:v>
                </c:pt>
                <c:pt idx="313">
                  <c:v>117.58831218666919</c:v>
                </c:pt>
                <c:pt idx="314">
                  <c:v>117.8877730835792</c:v>
                </c:pt>
                <c:pt idx="315">
                  <c:v>118.18723398048922</c:v>
                </c:pt>
                <c:pt idx="316">
                  <c:v>118.48669487739924</c:v>
                </c:pt>
                <c:pt idx="317">
                  <c:v>118.78615577430926</c:v>
                </c:pt>
                <c:pt idx="318">
                  <c:v>119.08561667121928</c:v>
                </c:pt>
                <c:pt idx="319">
                  <c:v>119.3850775681293</c:v>
                </c:pt>
                <c:pt idx="320">
                  <c:v>119.68453846503932</c:v>
                </c:pt>
                <c:pt idx="321">
                  <c:v>119.98399936194934</c:v>
                </c:pt>
                <c:pt idx="322">
                  <c:v>120.28346025885936</c:v>
                </c:pt>
                <c:pt idx="323">
                  <c:v>120.58292115576938</c:v>
                </c:pt>
                <c:pt idx="324">
                  <c:v>120.8823820526794</c:v>
                </c:pt>
                <c:pt idx="325">
                  <c:v>121.18184294958942</c:v>
                </c:pt>
                <c:pt idx="326">
                  <c:v>121.48130384649944</c:v>
                </c:pt>
                <c:pt idx="327">
                  <c:v>121.78076474340946</c:v>
                </c:pt>
                <c:pt idx="328">
                  <c:v>122.08022564031948</c:v>
                </c:pt>
                <c:pt idx="329">
                  <c:v>122.3796865372295</c:v>
                </c:pt>
                <c:pt idx="330">
                  <c:v>122.67914743413952</c:v>
                </c:pt>
                <c:pt idx="331">
                  <c:v>122.97860833104954</c:v>
                </c:pt>
                <c:pt idx="332">
                  <c:v>123.27806922795956</c:v>
                </c:pt>
                <c:pt idx="333">
                  <c:v>123.57753012486958</c:v>
                </c:pt>
                <c:pt idx="334">
                  <c:v>123.8769910217796</c:v>
                </c:pt>
                <c:pt idx="335">
                  <c:v>124.17645191868962</c:v>
                </c:pt>
                <c:pt idx="336">
                  <c:v>124.47591281559964</c:v>
                </c:pt>
                <c:pt idx="337">
                  <c:v>124.77537371250966</c:v>
                </c:pt>
                <c:pt idx="338">
                  <c:v>125.07483460941968</c:v>
                </c:pt>
                <c:pt idx="339">
                  <c:v>125.3742955063297</c:v>
                </c:pt>
                <c:pt idx="340">
                  <c:v>125.67375640323972</c:v>
                </c:pt>
                <c:pt idx="341">
                  <c:v>125.97321730014974</c:v>
                </c:pt>
                <c:pt idx="342">
                  <c:v>126.27267819705976</c:v>
                </c:pt>
                <c:pt idx="343">
                  <c:v>126.57213909396978</c:v>
                </c:pt>
                <c:pt idx="344">
                  <c:v>126.8715999908798</c:v>
                </c:pt>
                <c:pt idx="345">
                  <c:v>127.17106088778982</c:v>
                </c:pt>
                <c:pt idx="346">
                  <c:v>127.47052178469984</c:v>
                </c:pt>
                <c:pt idx="347">
                  <c:v>127.76998268160986</c:v>
                </c:pt>
                <c:pt idx="348">
                  <c:v>128.0694435785199</c:v>
                </c:pt>
                <c:pt idx="349">
                  <c:v>128.36890447542993</c:v>
                </c:pt>
                <c:pt idx="350">
                  <c:v>128.66836537233996</c:v>
                </c:pt>
                <c:pt idx="351">
                  <c:v>128.96782626925</c:v>
                </c:pt>
                <c:pt idx="352">
                  <c:v>129.26728716616003</c:v>
                </c:pt>
                <c:pt idx="353">
                  <c:v>129.56674806307007</c:v>
                </c:pt>
                <c:pt idx="354">
                  <c:v>129.8662089599801</c:v>
                </c:pt>
                <c:pt idx="355">
                  <c:v>130.16566985689013</c:v>
                </c:pt>
                <c:pt idx="356">
                  <c:v>130.46513075380017</c:v>
                </c:pt>
                <c:pt idx="357">
                  <c:v>130.7645916507102</c:v>
                </c:pt>
                <c:pt idx="358">
                  <c:v>131.06405254762024</c:v>
                </c:pt>
                <c:pt idx="359">
                  <c:v>131.36351344453027</c:v>
                </c:pt>
                <c:pt idx="360">
                  <c:v>131.6629743414403</c:v>
                </c:pt>
                <c:pt idx="361">
                  <c:v>131.96243523835034</c:v>
                </c:pt>
                <c:pt idx="362">
                  <c:v>132.26189613526037</c:v>
                </c:pt>
                <c:pt idx="363">
                  <c:v>132.5613570321704</c:v>
                </c:pt>
                <c:pt idx="364">
                  <c:v>132.86081792908044</c:v>
                </c:pt>
                <c:pt idx="365">
                  <c:v>133.16027882599047</c:v>
                </c:pt>
                <c:pt idx="366">
                  <c:v>133.4597397229005</c:v>
                </c:pt>
                <c:pt idx="367">
                  <c:v>133.75920061981054</c:v>
                </c:pt>
                <c:pt idx="368">
                  <c:v>134.05866151672058</c:v>
                </c:pt>
                <c:pt idx="369">
                  <c:v>134.3581224136306</c:v>
                </c:pt>
                <c:pt idx="370">
                  <c:v>134.65758331054064</c:v>
                </c:pt>
                <c:pt idx="371">
                  <c:v>134.95704420745068</c:v>
                </c:pt>
                <c:pt idx="372">
                  <c:v>135.2565051043607</c:v>
                </c:pt>
                <c:pt idx="373">
                  <c:v>135.55596600127075</c:v>
                </c:pt>
                <c:pt idx="374">
                  <c:v>135.85542689818078</c:v>
                </c:pt>
                <c:pt idx="375">
                  <c:v>136.15488779509081</c:v>
                </c:pt>
                <c:pt idx="376">
                  <c:v>136.45434869200085</c:v>
                </c:pt>
                <c:pt idx="377">
                  <c:v>136.75380958891088</c:v>
                </c:pt>
                <c:pt idx="378">
                  <c:v>137.05327048582092</c:v>
                </c:pt>
                <c:pt idx="379">
                  <c:v>137.35273138273095</c:v>
                </c:pt>
                <c:pt idx="380">
                  <c:v>137.65219227964099</c:v>
                </c:pt>
                <c:pt idx="381">
                  <c:v>137.95165317655102</c:v>
                </c:pt>
                <c:pt idx="382">
                  <c:v>138.25111407346105</c:v>
                </c:pt>
                <c:pt idx="383">
                  <c:v>138.5505749703711</c:v>
                </c:pt>
                <c:pt idx="384">
                  <c:v>138.85003586728112</c:v>
                </c:pt>
                <c:pt idx="385">
                  <c:v>139.14949676419116</c:v>
                </c:pt>
                <c:pt idx="386">
                  <c:v>139.4489576611012</c:v>
                </c:pt>
                <c:pt idx="387">
                  <c:v>139.74841855801122</c:v>
                </c:pt>
                <c:pt idx="388">
                  <c:v>140.04787945492126</c:v>
                </c:pt>
                <c:pt idx="389">
                  <c:v>140.3473403518313</c:v>
                </c:pt>
                <c:pt idx="390">
                  <c:v>140.64680124874133</c:v>
                </c:pt>
                <c:pt idx="391">
                  <c:v>140.94626214565136</c:v>
                </c:pt>
                <c:pt idx="392">
                  <c:v>141.2457230425614</c:v>
                </c:pt>
                <c:pt idx="393">
                  <c:v>141.54518393947143</c:v>
                </c:pt>
                <c:pt idx="394">
                  <c:v>141.84464483638146</c:v>
                </c:pt>
                <c:pt idx="395">
                  <c:v>142.1441057332915</c:v>
                </c:pt>
                <c:pt idx="396">
                  <c:v>142.44356663020153</c:v>
                </c:pt>
                <c:pt idx="397">
                  <c:v>142.74302752711156</c:v>
                </c:pt>
                <c:pt idx="398">
                  <c:v>143.0424884240216</c:v>
                </c:pt>
                <c:pt idx="399">
                  <c:v>143.34194932093163</c:v>
                </c:pt>
                <c:pt idx="400">
                  <c:v>143.64141021784167</c:v>
                </c:pt>
                <c:pt idx="401">
                  <c:v>143.9408711147517</c:v>
                </c:pt>
                <c:pt idx="402">
                  <c:v>144.24033201166174</c:v>
                </c:pt>
                <c:pt idx="403">
                  <c:v>144.53979290857177</c:v>
                </c:pt>
                <c:pt idx="404">
                  <c:v>144.8392538054818</c:v>
                </c:pt>
                <c:pt idx="405">
                  <c:v>145.13871470239184</c:v>
                </c:pt>
                <c:pt idx="406">
                  <c:v>145.43817559930187</c:v>
                </c:pt>
                <c:pt idx="407">
                  <c:v>145.7376364962119</c:v>
                </c:pt>
                <c:pt idx="408">
                  <c:v>146.03709739312194</c:v>
                </c:pt>
                <c:pt idx="409">
                  <c:v>146.33655829003197</c:v>
                </c:pt>
                <c:pt idx="410">
                  <c:v>146.636019186942</c:v>
                </c:pt>
                <c:pt idx="411">
                  <c:v>146.93548008385204</c:v>
                </c:pt>
                <c:pt idx="412">
                  <c:v>147.23494098076208</c:v>
                </c:pt>
                <c:pt idx="413">
                  <c:v>147.5344018776721</c:v>
                </c:pt>
                <c:pt idx="414">
                  <c:v>147.83386277458214</c:v>
                </c:pt>
                <c:pt idx="415">
                  <c:v>148.13332367149218</c:v>
                </c:pt>
                <c:pt idx="416">
                  <c:v>148.4327845684022</c:v>
                </c:pt>
                <c:pt idx="417">
                  <c:v>148.73224546531225</c:v>
                </c:pt>
                <c:pt idx="418">
                  <c:v>149.03170636222228</c:v>
                </c:pt>
                <c:pt idx="419">
                  <c:v>149.33116725913231</c:v>
                </c:pt>
                <c:pt idx="420">
                  <c:v>149.63062815604235</c:v>
                </c:pt>
                <c:pt idx="421">
                  <c:v>149.93008905295238</c:v>
                </c:pt>
                <c:pt idx="422">
                  <c:v>150.22954994986242</c:v>
                </c:pt>
                <c:pt idx="423">
                  <c:v>150.52901084677245</c:v>
                </c:pt>
                <c:pt idx="424">
                  <c:v>150.82847174368248</c:v>
                </c:pt>
                <c:pt idx="425">
                  <c:v>151.12793264059252</c:v>
                </c:pt>
                <c:pt idx="426">
                  <c:v>151.42739353750255</c:v>
                </c:pt>
              </c:numCache>
            </c:numRef>
          </c:xVal>
          <c:yVal>
            <c:numRef>
              <c:f>calculations!$A$19:$A$445</c:f>
              <c:numCache>
                <c:ptCount val="427"/>
                <c:pt idx="0">
                  <c:v>0</c:v>
                </c:pt>
                <c:pt idx="1">
                  <c:v>1.4973044845501282</c:v>
                </c:pt>
                <c:pt idx="2">
                  <c:v>2.9946089691002564</c:v>
                </c:pt>
                <c:pt idx="3">
                  <c:v>4.491913453650385</c:v>
                </c:pt>
                <c:pt idx="4">
                  <c:v>5.989217938200513</c:v>
                </c:pt>
                <c:pt idx="5">
                  <c:v>7.486522422750641</c:v>
                </c:pt>
                <c:pt idx="6">
                  <c:v>8.983826907300768</c:v>
                </c:pt>
                <c:pt idx="7">
                  <c:v>10.481131391850896</c:v>
                </c:pt>
                <c:pt idx="8">
                  <c:v>11.978435876401024</c:v>
                </c:pt>
                <c:pt idx="9">
                  <c:v>13.475740360951152</c:v>
                </c:pt>
                <c:pt idx="10">
                  <c:v>14.97304484550128</c:v>
                </c:pt>
                <c:pt idx="11">
                  <c:v>16.47034933005141</c:v>
                </c:pt>
                <c:pt idx="12">
                  <c:v>17.967653814601537</c:v>
                </c:pt>
                <c:pt idx="13">
                  <c:v>19.464958299151665</c:v>
                </c:pt>
                <c:pt idx="14">
                  <c:v>20.962262783701792</c:v>
                </c:pt>
                <c:pt idx="15">
                  <c:v>22.45956726825192</c:v>
                </c:pt>
                <c:pt idx="16">
                  <c:v>23.956871752802048</c:v>
                </c:pt>
                <c:pt idx="17">
                  <c:v>25.454176237352176</c:v>
                </c:pt>
                <c:pt idx="18">
                  <c:v>26.951480721902303</c:v>
                </c:pt>
                <c:pt idx="19">
                  <c:v>28.44878520645243</c:v>
                </c:pt>
                <c:pt idx="20">
                  <c:v>29.946089691002562</c:v>
                </c:pt>
                <c:pt idx="21">
                  <c:v>30.14573028894258</c:v>
                </c:pt>
                <c:pt idx="22">
                  <c:v>30.445191185852607</c:v>
                </c:pt>
                <c:pt idx="23">
                  <c:v>30.744652082762634</c:v>
                </c:pt>
                <c:pt idx="24">
                  <c:v>31.04411297967266</c:v>
                </c:pt>
                <c:pt idx="25">
                  <c:v>31.34357387658269</c:v>
                </c:pt>
                <c:pt idx="26">
                  <c:v>31.643034773492715</c:v>
                </c:pt>
                <c:pt idx="27">
                  <c:v>31.942495670402742</c:v>
                </c:pt>
                <c:pt idx="28">
                  <c:v>32.24195656731277</c:v>
                </c:pt>
                <c:pt idx="29">
                  <c:v>32.541417464222796</c:v>
                </c:pt>
                <c:pt idx="30">
                  <c:v>32.84087836113282</c:v>
                </c:pt>
                <c:pt idx="31">
                  <c:v>33.14033925804285</c:v>
                </c:pt>
                <c:pt idx="32">
                  <c:v>33.43980015495288</c:v>
                </c:pt>
                <c:pt idx="33">
                  <c:v>33.739261051862904</c:v>
                </c:pt>
                <c:pt idx="34">
                  <c:v>34.03872194877293</c:v>
                </c:pt>
                <c:pt idx="35">
                  <c:v>34.33818284568296</c:v>
                </c:pt>
                <c:pt idx="36">
                  <c:v>34.637643742592985</c:v>
                </c:pt>
                <c:pt idx="37">
                  <c:v>34.93710463950301</c:v>
                </c:pt>
                <c:pt idx="38">
                  <c:v>35.23656553641304</c:v>
                </c:pt>
                <c:pt idx="39">
                  <c:v>35.536026433323066</c:v>
                </c:pt>
                <c:pt idx="40">
                  <c:v>35.83548733023309</c:v>
                </c:pt>
                <c:pt idx="41">
                  <c:v>36.13494822714312</c:v>
                </c:pt>
                <c:pt idx="42">
                  <c:v>36.43440912405315</c:v>
                </c:pt>
                <c:pt idx="43">
                  <c:v>36.733870020963174</c:v>
                </c:pt>
                <c:pt idx="44">
                  <c:v>37.0333309178732</c:v>
                </c:pt>
                <c:pt idx="45">
                  <c:v>37.33279181478323</c:v>
                </c:pt>
                <c:pt idx="46">
                  <c:v>37.632252711693255</c:v>
                </c:pt>
                <c:pt idx="47">
                  <c:v>37.93171360860328</c:v>
                </c:pt>
                <c:pt idx="48">
                  <c:v>38.23117450551331</c:v>
                </c:pt>
                <c:pt idx="49">
                  <c:v>38.530635402423336</c:v>
                </c:pt>
                <c:pt idx="50">
                  <c:v>38.83009629933336</c:v>
                </c:pt>
                <c:pt idx="51">
                  <c:v>39.12955719624339</c:v>
                </c:pt>
                <c:pt idx="52">
                  <c:v>39.42901809315342</c:v>
                </c:pt>
                <c:pt idx="53">
                  <c:v>39.728478990063444</c:v>
                </c:pt>
                <c:pt idx="54">
                  <c:v>40.02793988697347</c:v>
                </c:pt>
                <c:pt idx="55">
                  <c:v>40.3274007838835</c:v>
                </c:pt>
                <c:pt idx="56">
                  <c:v>40.626861680793525</c:v>
                </c:pt>
                <c:pt idx="57">
                  <c:v>40.92632257770355</c:v>
                </c:pt>
                <c:pt idx="58">
                  <c:v>41.22578347461358</c:v>
                </c:pt>
                <c:pt idx="59">
                  <c:v>41.525244371523605</c:v>
                </c:pt>
                <c:pt idx="60">
                  <c:v>41.82470526843363</c:v>
                </c:pt>
                <c:pt idx="61">
                  <c:v>42.12416616534366</c:v>
                </c:pt>
                <c:pt idx="62">
                  <c:v>42.423627062253686</c:v>
                </c:pt>
                <c:pt idx="63">
                  <c:v>42.72308795916371</c:v>
                </c:pt>
                <c:pt idx="64">
                  <c:v>43.02254885607374</c:v>
                </c:pt>
                <c:pt idx="65">
                  <c:v>43.32200975298377</c:v>
                </c:pt>
                <c:pt idx="66">
                  <c:v>43.621470649893794</c:v>
                </c:pt>
                <c:pt idx="67">
                  <c:v>43.92093154680382</c:v>
                </c:pt>
                <c:pt idx="68">
                  <c:v>44.22039244371385</c:v>
                </c:pt>
                <c:pt idx="69">
                  <c:v>44.519853340623875</c:v>
                </c:pt>
                <c:pt idx="70">
                  <c:v>44.8193142375339</c:v>
                </c:pt>
                <c:pt idx="71">
                  <c:v>45.11877513444393</c:v>
                </c:pt>
                <c:pt idx="72">
                  <c:v>45.418236031353956</c:v>
                </c:pt>
                <c:pt idx="73">
                  <c:v>45.71769692826398</c:v>
                </c:pt>
                <c:pt idx="74">
                  <c:v>46.01715782517401</c:v>
                </c:pt>
                <c:pt idx="75">
                  <c:v>46.31661872208404</c:v>
                </c:pt>
                <c:pt idx="76">
                  <c:v>46.616079618994064</c:v>
                </c:pt>
                <c:pt idx="77">
                  <c:v>46.91554051590409</c:v>
                </c:pt>
                <c:pt idx="78">
                  <c:v>47.21500141281412</c:v>
                </c:pt>
                <c:pt idx="79">
                  <c:v>47.514462309724145</c:v>
                </c:pt>
                <c:pt idx="80">
                  <c:v>47.81392320663417</c:v>
                </c:pt>
                <c:pt idx="81">
                  <c:v>48.1133841035442</c:v>
                </c:pt>
                <c:pt idx="82">
                  <c:v>48.412845000454226</c:v>
                </c:pt>
                <c:pt idx="83">
                  <c:v>48.71230589736425</c:v>
                </c:pt>
                <c:pt idx="84">
                  <c:v>49.01176679427428</c:v>
                </c:pt>
                <c:pt idx="85">
                  <c:v>49.31122769118431</c:v>
                </c:pt>
                <c:pt idx="86">
                  <c:v>49.610688588094334</c:v>
                </c:pt>
                <c:pt idx="87">
                  <c:v>49.91014948500436</c:v>
                </c:pt>
                <c:pt idx="88">
                  <c:v>50.20961038191439</c:v>
                </c:pt>
                <c:pt idx="89">
                  <c:v>50.509071278824415</c:v>
                </c:pt>
                <c:pt idx="90">
                  <c:v>50.80853217573444</c:v>
                </c:pt>
                <c:pt idx="91">
                  <c:v>51.10799307264447</c:v>
                </c:pt>
                <c:pt idx="92">
                  <c:v>51.407453969554496</c:v>
                </c:pt>
                <c:pt idx="93">
                  <c:v>51.70691486646452</c:v>
                </c:pt>
                <c:pt idx="94">
                  <c:v>52.00637576337455</c:v>
                </c:pt>
                <c:pt idx="95">
                  <c:v>52.30583666028458</c:v>
                </c:pt>
                <c:pt idx="96">
                  <c:v>52.6052975571946</c:v>
                </c:pt>
                <c:pt idx="97">
                  <c:v>52.90475845410463</c:v>
                </c:pt>
                <c:pt idx="98">
                  <c:v>53.20421935101466</c:v>
                </c:pt>
                <c:pt idx="99">
                  <c:v>53.503680247924684</c:v>
                </c:pt>
                <c:pt idx="100">
                  <c:v>53.80314114483471</c:v>
                </c:pt>
                <c:pt idx="101">
                  <c:v>54.10260204174474</c:v>
                </c:pt>
                <c:pt idx="102">
                  <c:v>54.402062938654765</c:v>
                </c:pt>
                <c:pt idx="103">
                  <c:v>54.70152383556479</c:v>
                </c:pt>
                <c:pt idx="104">
                  <c:v>55.00098473247482</c:v>
                </c:pt>
                <c:pt idx="105">
                  <c:v>55.300445629384846</c:v>
                </c:pt>
                <c:pt idx="106">
                  <c:v>55.59990652629487</c:v>
                </c:pt>
                <c:pt idx="107">
                  <c:v>55.8993674232049</c:v>
                </c:pt>
                <c:pt idx="108">
                  <c:v>56.19882832011493</c:v>
                </c:pt>
                <c:pt idx="109">
                  <c:v>56.498289217024954</c:v>
                </c:pt>
                <c:pt idx="110">
                  <c:v>56.79775011393498</c:v>
                </c:pt>
                <c:pt idx="111">
                  <c:v>57.09721101084501</c:v>
                </c:pt>
                <c:pt idx="112">
                  <c:v>57.396671907755035</c:v>
                </c:pt>
                <c:pt idx="113">
                  <c:v>57.69613280466506</c:v>
                </c:pt>
                <c:pt idx="114">
                  <c:v>57.99559370157509</c:v>
                </c:pt>
                <c:pt idx="115">
                  <c:v>58.295054598485116</c:v>
                </c:pt>
                <c:pt idx="116">
                  <c:v>58.59451549539514</c:v>
                </c:pt>
                <c:pt idx="117">
                  <c:v>58.89397639230517</c:v>
                </c:pt>
                <c:pt idx="118">
                  <c:v>59.1934372892152</c:v>
                </c:pt>
                <c:pt idx="119">
                  <c:v>59.492898186125224</c:v>
                </c:pt>
                <c:pt idx="120">
                  <c:v>59.79235908303525</c:v>
                </c:pt>
                <c:pt idx="121">
                  <c:v>60.09181997994528</c:v>
                </c:pt>
                <c:pt idx="122">
                  <c:v>60.391280876855305</c:v>
                </c:pt>
                <c:pt idx="123">
                  <c:v>60.69074177376533</c:v>
                </c:pt>
                <c:pt idx="124">
                  <c:v>60.99020267067536</c:v>
                </c:pt>
                <c:pt idx="125">
                  <c:v>61.289663567585386</c:v>
                </c:pt>
                <c:pt idx="126">
                  <c:v>61.58912446449541</c:v>
                </c:pt>
                <c:pt idx="127">
                  <c:v>61.88858536140544</c:v>
                </c:pt>
                <c:pt idx="128">
                  <c:v>62.18804625831547</c:v>
                </c:pt>
                <c:pt idx="129">
                  <c:v>62.487507155225494</c:v>
                </c:pt>
                <c:pt idx="130">
                  <c:v>62.78696805213552</c:v>
                </c:pt>
                <c:pt idx="131">
                  <c:v>63.08642894904555</c:v>
                </c:pt>
                <c:pt idx="132">
                  <c:v>63.385889845955575</c:v>
                </c:pt>
                <c:pt idx="133">
                  <c:v>63.6853507428656</c:v>
                </c:pt>
                <c:pt idx="134">
                  <c:v>63.98481163977563</c:v>
                </c:pt>
                <c:pt idx="135">
                  <c:v>64.28427253668565</c:v>
                </c:pt>
                <c:pt idx="136">
                  <c:v>64.58373343359567</c:v>
                </c:pt>
                <c:pt idx="137">
                  <c:v>64.88319433050569</c:v>
                </c:pt>
                <c:pt idx="138">
                  <c:v>65.18265522741571</c:v>
                </c:pt>
                <c:pt idx="139">
                  <c:v>65.48211612432573</c:v>
                </c:pt>
                <c:pt idx="140">
                  <c:v>65.78157702123575</c:v>
                </c:pt>
                <c:pt idx="141">
                  <c:v>66.08103791814577</c:v>
                </c:pt>
                <c:pt idx="142">
                  <c:v>66.38049881505579</c:v>
                </c:pt>
                <c:pt idx="143">
                  <c:v>66.67995971196581</c:v>
                </c:pt>
                <c:pt idx="144">
                  <c:v>66.97942060887583</c:v>
                </c:pt>
                <c:pt idx="145">
                  <c:v>67.27888150578585</c:v>
                </c:pt>
                <c:pt idx="146">
                  <c:v>67.57834240269587</c:v>
                </c:pt>
                <c:pt idx="147">
                  <c:v>67.87780329960589</c:v>
                </c:pt>
                <c:pt idx="148">
                  <c:v>68.1772641965159</c:v>
                </c:pt>
                <c:pt idx="149">
                  <c:v>68.47672509342593</c:v>
                </c:pt>
                <c:pt idx="150">
                  <c:v>68.77618599033595</c:v>
                </c:pt>
                <c:pt idx="151">
                  <c:v>69.07564688724597</c:v>
                </c:pt>
                <c:pt idx="152">
                  <c:v>69.37510778415599</c:v>
                </c:pt>
                <c:pt idx="153">
                  <c:v>69.674568681066</c:v>
                </c:pt>
                <c:pt idx="154">
                  <c:v>69.97402957797603</c:v>
                </c:pt>
                <c:pt idx="155">
                  <c:v>70.27349047488605</c:v>
                </c:pt>
                <c:pt idx="156">
                  <c:v>70.57295137179607</c:v>
                </c:pt>
                <c:pt idx="157">
                  <c:v>70.87241226870609</c:v>
                </c:pt>
                <c:pt idx="158">
                  <c:v>71.1718731656161</c:v>
                </c:pt>
                <c:pt idx="159">
                  <c:v>71.47133406252613</c:v>
                </c:pt>
                <c:pt idx="160">
                  <c:v>71.77079495943615</c:v>
                </c:pt>
                <c:pt idx="161">
                  <c:v>72.07025585634617</c:v>
                </c:pt>
                <c:pt idx="162">
                  <c:v>72.36971675325618</c:v>
                </c:pt>
                <c:pt idx="163">
                  <c:v>72.6691776501662</c:v>
                </c:pt>
                <c:pt idx="164">
                  <c:v>72.96863854707622</c:v>
                </c:pt>
                <c:pt idx="165">
                  <c:v>73.26809944398624</c:v>
                </c:pt>
                <c:pt idx="166">
                  <c:v>73.56756034089626</c:v>
                </c:pt>
                <c:pt idx="167">
                  <c:v>73.86702123780628</c:v>
                </c:pt>
                <c:pt idx="168">
                  <c:v>74.1664821347163</c:v>
                </c:pt>
                <c:pt idx="169">
                  <c:v>74.46594303162632</c:v>
                </c:pt>
                <c:pt idx="170">
                  <c:v>74.76540392853634</c:v>
                </c:pt>
                <c:pt idx="171">
                  <c:v>75.06486482544636</c:v>
                </c:pt>
                <c:pt idx="172">
                  <c:v>75.36432572235638</c:v>
                </c:pt>
                <c:pt idx="173">
                  <c:v>75.6637866192664</c:v>
                </c:pt>
                <c:pt idx="174">
                  <c:v>75.96324751617642</c:v>
                </c:pt>
                <c:pt idx="175">
                  <c:v>76.26270841308644</c:v>
                </c:pt>
                <c:pt idx="176">
                  <c:v>76.56216930999646</c:v>
                </c:pt>
                <c:pt idx="177">
                  <c:v>76.86163020690648</c:v>
                </c:pt>
                <c:pt idx="178">
                  <c:v>77.1610911038165</c:v>
                </c:pt>
                <c:pt idx="179">
                  <c:v>77.46055200072652</c:v>
                </c:pt>
                <c:pt idx="180">
                  <c:v>77.76001289763654</c:v>
                </c:pt>
                <c:pt idx="181">
                  <c:v>78.05947379454656</c:v>
                </c:pt>
                <c:pt idx="182">
                  <c:v>78.35893469145658</c:v>
                </c:pt>
                <c:pt idx="183">
                  <c:v>78.6583955883666</c:v>
                </c:pt>
                <c:pt idx="184">
                  <c:v>78.95785648527662</c:v>
                </c:pt>
                <c:pt idx="185">
                  <c:v>79.25731738218664</c:v>
                </c:pt>
                <c:pt idx="186">
                  <c:v>79.55677827909666</c:v>
                </c:pt>
                <c:pt idx="187">
                  <c:v>79.85623917600668</c:v>
                </c:pt>
                <c:pt idx="188">
                  <c:v>80.1557000729167</c:v>
                </c:pt>
                <c:pt idx="189">
                  <c:v>80.45516096982672</c:v>
                </c:pt>
                <c:pt idx="190">
                  <c:v>80.75462186673674</c:v>
                </c:pt>
                <c:pt idx="191">
                  <c:v>81.05408276364676</c:v>
                </c:pt>
                <c:pt idx="192">
                  <c:v>81.35354366055678</c:v>
                </c:pt>
                <c:pt idx="193">
                  <c:v>81.6530045574668</c:v>
                </c:pt>
                <c:pt idx="194">
                  <c:v>81.95246545437682</c:v>
                </c:pt>
                <c:pt idx="195">
                  <c:v>82.25192635128684</c:v>
                </c:pt>
                <c:pt idx="196">
                  <c:v>82.55138724819686</c:v>
                </c:pt>
                <c:pt idx="197">
                  <c:v>82.85084814510688</c:v>
                </c:pt>
                <c:pt idx="198">
                  <c:v>83.1503090420169</c:v>
                </c:pt>
                <c:pt idx="199">
                  <c:v>83.44976993892692</c:v>
                </c:pt>
                <c:pt idx="200">
                  <c:v>83.74923083583694</c:v>
                </c:pt>
                <c:pt idx="201">
                  <c:v>84.04869173274696</c:v>
                </c:pt>
                <c:pt idx="202">
                  <c:v>84.34815262965698</c:v>
                </c:pt>
                <c:pt idx="203">
                  <c:v>84.647613526567</c:v>
                </c:pt>
                <c:pt idx="204">
                  <c:v>84.94707442347702</c:v>
                </c:pt>
                <c:pt idx="205">
                  <c:v>85.24653532038704</c:v>
                </c:pt>
                <c:pt idx="206">
                  <c:v>85.54599621729706</c:v>
                </c:pt>
                <c:pt idx="207">
                  <c:v>85.84545711420708</c:v>
                </c:pt>
                <c:pt idx="208">
                  <c:v>86.1449180111171</c:v>
                </c:pt>
                <c:pt idx="209">
                  <c:v>86.44437890802712</c:v>
                </c:pt>
                <c:pt idx="210">
                  <c:v>86.74383980493714</c:v>
                </c:pt>
                <c:pt idx="211">
                  <c:v>87.04330070184716</c:v>
                </c:pt>
                <c:pt idx="212">
                  <c:v>87.34276159875718</c:v>
                </c:pt>
                <c:pt idx="213">
                  <c:v>87.6422224956672</c:v>
                </c:pt>
                <c:pt idx="214">
                  <c:v>87.94168339257722</c:v>
                </c:pt>
                <c:pt idx="215">
                  <c:v>88.24114428948724</c:v>
                </c:pt>
                <c:pt idx="216">
                  <c:v>88.54060518639726</c:v>
                </c:pt>
                <c:pt idx="217">
                  <c:v>88.84006608330728</c:v>
                </c:pt>
                <c:pt idx="218">
                  <c:v>89.1395269802173</c:v>
                </c:pt>
                <c:pt idx="219">
                  <c:v>89.43898787712732</c:v>
                </c:pt>
                <c:pt idx="220">
                  <c:v>89.73844877403734</c:v>
                </c:pt>
                <c:pt idx="221">
                  <c:v>90.03790967094736</c:v>
                </c:pt>
                <c:pt idx="222">
                  <c:v>90.33737056785738</c:v>
                </c:pt>
                <c:pt idx="223">
                  <c:v>90.6368314647674</c:v>
                </c:pt>
                <c:pt idx="224">
                  <c:v>90.93629236167742</c:v>
                </c:pt>
                <c:pt idx="225">
                  <c:v>91.23575325858744</c:v>
                </c:pt>
                <c:pt idx="226">
                  <c:v>91.53521415549746</c:v>
                </c:pt>
                <c:pt idx="227">
                  <c:v>91.83467505240748</c:v>
                </c:pt>
                <c:pt idx="228">
                  <c:v>92.1341359493175</c:v>
                </c:pt>
                <c:pt idx="229">
                  <c:v>92.43359684622752</c:v>
                </c:pt>
                <c:pt idx="230">
                  <c:v>92.73305774313754</c:v>
                </c:pt>
                <c:pt idx="231">
                  <c:v>93.03251864004756</c:v>
                </c:pt>
                <c:pt idx="232">
                  <c:v>93.33197953695758</c:v>
                </c:pt>
                <c:pt idx="233">
                  <c:v>93.6314404338676</c:v>
                </c:pt>
                <c:pt idx="234">
                  <c:v>93.93090133077762</c:v>
                </c:pt>
                <c:pt idx="235">
                  <c:v>94.23036222768764</c:v>
                </c:pt>
                <c:pt idx="236">
                  <c:v>94.52982312459766</c:v>
                </c:pt>
                <c:pt idx="237">
                  <c:v>94.82928402150768</c:v>
                </c:pt>
                <c:pt idx="238">
                  <c:v>95.1287449184177</c:v>
                </c:pt>
                <c:pt idx="239">
                  <c:v>95.42820581532771</c:v>
                </c:pt>
                <c:pt idx="240">
                  <c:v>95.72766671223773</c:v>
                </c:pt>
                <c:pt idx="241">
                  <c:v>96.02712760914775</c:v>
                </c:pt>
                <c:pt idx="242">
                  <c:v>96.32658850605777</c:v>
                </c:pt>
                <c:pt idx="243">
                  <c:v>96.6260494029678</c:v>
                </c:pt>
                <c:pt idx="244">
                  <c:v>96.92551029987781</c:v>
                </c:pt>
                <c:pt idx="245">
                  <c:v>97.22497119678783</c:v>
                </c:pt>
                <c:pt idx="246">
                  <c:v>97.52443209369785</c:v>
                </c:pt>
                <c:pt idx="247">
                  <c:v>97.82389299060787</c:v>
                </c:pt>
                <c:pt idx="248">
                  <c:v>98.1233538875179</c:v>
                </c:pt>
                <c:pt idx="249">
                  <c:v>98.42281478442791</c:v>
                </c:pt>
                <c:pt idx="250">
                  <c:v>98.72227568133793</c:v>
                </c:pt>
                <c:pt idx="251">
                  <c:v>99.02173657824795</c:v>
                </c:pt>
                <c:pt idx="252">
                  <c:v>99.32119747515797</c:v>
                </c:pt>
                <c:pt idx="253">
                  <c:v>99.620658372068</c:v>
                </c:pt>
                <c:pt idx="254">
                  <c:v>99.92011926897801</c:v>
                </c:pt>
                <c:pt idx="255">
                  <c:v>100.21958016588803</c:v>
                </c:pt>
                <c:pt idx="256">
                  <c:v>100.51904106279805</c:v>
                </c:pt>
                <c:pt idx="257">
                  <c:v>100.81850195970807</c:v>
                </c:pt>
                <c:pt idx="258">
                  <c:v>101.11796285661809</c:v>
                </c:pt>
                <c:pt idx="259">
                  <c:v>101.41742375352811</c:v>
                </c:pt>
                <c:pt idx="260">
                  <c:v>101.71688465043813</c:v>
                </c:pt>
                <c:pt idx="261">
                  <c:v>102.01634554734815</c:v>
                </c:pt>
                <c:pt idx="262">
                  <c:v>102.31580644425817</c:v>
                </c:pt>
                <c:pt idx="263">
                  <c:v>102.61526734116819</c:v>
                </c:pt>
                <c:pt idx="264">
                  <c:v>102.91472823807821</c:v>
                </c:pt>
                <c:pt idx="265">
                  <c:v>103.21418913498823</c:v>
                </c:pt>
                <c:pt idx="266">
                  <c:v>103.51365003189825</c:v>
                </c:pt>
                <c:pt idx="267">
                  <c:v>103.81311092880827</c:v>
                </c:pt>
                <c:pt idx="268">
                  <c:v>104.11257182571829</c:v>
                </c:pt>
                <c:pt idx="269">
                  <c:v>104.41203272262831</c:v>
                </c:pt>
                <c:pt idx="270">
                  <c:v>104.71149361953833</c:v>
                </c:pt>
                <c:pt idx="271">
                  <c:v>105.01095451644835</c:v>
                </c:pt>
                <c:pt idx="272">
                  <c:v>105.31041541335837</c:v>
                </c:pt>
                <c:pt idx="273">
                  <c:v>105.60987631026839</c:v>
                </c:pt>
                <c:pt idx="274">
                  <c:v>105.90933720717841</c:v>
                </c:pt>
                <c:pt idx="275">
                  <c:v>106.20879810408843</c:v>
                </c:pt>
                <c:pt idx="276">
                  <c:v>106.50825900099845</c:v>
                </c:pt>
                <c:pt idx="277">
                  <c:v>106.80771989790847</c:v>
                </c:pt>
                <c:pt idx="278">
                  <c:v>107.10718079481849</c:v>
                </c:pt>
                <c:pt idx="279">
                  <c:v>107.40664169172851</c:v>
                </c:pt>
                <c:pt idx="280">
                  <c:v>107.70610258863853</c:v>
                </c:pt>
                <c:pt idx="281">
                  <c:v>108.00556348554855</c:v>
                </c:pt>
                <c:pt idx="282">
                  <c:v>108.30502438245857</c:v>
                </c:pt>
                <c:pt idx="283">
                  <c:v>108.60448527936859</c:v>
                </c:pt>
                <c:pt idx="284">
                  <c:v>108.90394617627861</c:v>
                </c:pt>
                <c:pt idx="285">
                  <c:v>109.20340707318863</c:v>
                </c:pt>
                <c:pt idx="286">
                  <c:v>109.50286797009865</c:v>
                </c:pt>
                <c:pt idx="287">
                  <c:v>109.80232886700867</c:v>
                </c:pt>
                <c:pt idx="288">
                  <c:v>110.10178976391869</c:v>
                </c:pt>
                <c:pt idx="289">
                  <c:v>110.40125066082871</c:v>
                </c:pt>
                <c:pt idx="290">
                  <c:v>110.70071155773873</c:v>
                </c:pt>
                <c:pt idx="291">
                  <c:v>111.00017245464875</c:v>
                </c:pt>
                <c:pt idx="292">
                  <c:v>111.29963335155877</c:v>
                </c:pt>
                <c:pt idx="293">
                  <c:v>111.59909424846879</c:v>
                </c:pt>
                <c:pt idx="294">
                  <c:v>111.89855514537881</c:v>
                </c:pt>
                <c:pt idx="295">
                  <c:v>112.19801604228883</c:v>
                </c:pt>
                <c:pt idx="296">
                  <c:v>112.49747693919885</c:v>
                </c:pt>
                <c:pt idx="297">
                  <c:v>112.79693783610887</c:v>
                </c:pt>
                <c:pt idx="298">
                  <c:v>113.09639873301889</c:v>
                </c:pt>
                <c:pt idx="299">
                  <c:v>113.3958596299289</c:v>
                </c:pt>
                <c:pt idx="300">
                  <c:v>113.69532052683893</c:v>
                </c:pt>
                <c:pt idx="301">
                  <c:v>113.99478142374895</c:v>
                </c:pt>
                <c:pt idx="302">
                  <c:v>114.29424232065897</c:v>
                </c:pt>
                <c:pt idx="303">
                  <c:v>114.59370321756899</c:v>
                </c:pt>
                <c:pt idx="304">
                  <c:v>114.893164114479</c:v>
                </c:pt>
                <c:pt idx="305">
                  <c:v>115.19262501138903</c:v>
                </c:pt>
                <c:pt idx="306">
                  <c:v>115.49208590829905</c:v>
                </c:pt>
                <c:pt idx="307">
                  <c:v>115.79154680520907</c:v>
                </c:pt>
                <c:pt idx="308">
                  <c:v>116.09100770211909</c:v>
                </c:pt>
                <c:pt idx="309">
                  <c:v>116.3904685990291</c:v>
                </c:pt>
                <c:pt idx="310">
                  <c:v>116.68992949593913</c:v>
                </c:pt>
                <c:pt idx="311">
                  <c:v>116.98939039284915</c:v>
                </c:pt>
                <c:pt idx="312">
                  <c:v>117.28885128975917</c:v>
                </c:pt>
                <c:pt idx="313">
                  <c:v>117.58831218666919</c:v>
                </c:pt>
                <c:pt idx="314">
                  <c:v>117.8877730835792</c:v>
                </c:pt>
                <c:pt idx="315">
                  <c:v>118.18723398048922</c:v>
                </c:pt>
                <c:pt idx="316">
                  <c:v>118.48669487739924</c:v>
                </c:pt>
                <c:pt idx="317">
                  <c:v>118.78615577430926</c:v>
                </c:pt>
                <c:pt idx="318">
                  <c:v>119.08561667121928</c:v>
                </c:pt>
                <c:pt idx="319">
                  <c:v>119.3850775681293</c:v>
                </c:pt>
                <c:pt idx="320">
                  <c:v>119.68453846503932</c:v>
                </c:pt>
                <c:pt idx="321">
                  <c:v>119.98399936194934</c:v>
                </c:pt>
                <c:pt idx="322">
                  <c:v>120.28346025885936</c:v>
                </c:pt>
                <c:pt idx="323">
                  <c:v>120.58292115576938</c:v>
                </c:pt>
                <c:pt idx="324">
                  <c:v>120.8823820526794</c:v>
                </c:pt>
                <c:pt idx="325">
                  <c:v>121.18184294958942</c:v>
                </c:pt>
                <c:pt idx="326">
                  <c:v>121.48130384649944</c:v>
                </c:pt>
                <c:pt idx="327">
                  <c:v>121.78076474340946</c:v>
                </c:pt>
                <c:pt idx="328">
                  <c:v>122.08022564031948</c:v>
                </c:pt>
                <c:pt idx="329">
                  <c:v>122.3796865372295</c:v>
                </c:pt>
                <c:pt idx="330">
                  <c:v>122.67914743413952</c:v>
                </c:pt>
                <c:pt idx="331">
                  <c:v>122.97860833104954</c:v>
                </c:pt>
                <c:pt idx="332">
                  <c:v>123.27806922795956</c:v>
                </c:pt>
                <c:pt idx="333">
                  <c:v>123.57753012486958</c:v>
                </c:pt>
                <c:pt idx="334">
                  <c:v>123.8769910217796</c:v>
                </c:pt>
                <c:pt idx="335">
                  <c:v>124.17645191868962</c:v>
                </c:pt>
                <c:pt idx="336">
                  <c:v>124.47591281559964</c:v>
                </c:pt>
                <c:pt idx="337">
                  <c:v>124.77537371250966</c:v>
                </c:pt>
                <c:pt idx="338">
                  <c:v>125.07483460941968</c:v>
                </c:pt>
                <c:pt idx="339">
                  <c:v>125.3742955063297</c:v>
                </c:pt>
                <c:pt idx="340">
                  <c:v>125.67375640323972</c:v>
                </c:pt>
                <c:pt idx="341">
                  <c:v>125.97321730014974</c:v>
                </c:pt>
                <c:pt idx="342">
                  <c:v>126.27267819705976</c:v>
                </c:pt>
                <c:pt idx="343">
                  <c:v>126.57213909396978</c:v>
                </c:pt>
                <c:pt idx="344">
                  <c:v>126.8715999908798</c:v>
                </c:pt>
                <c:pt idx="345">
                  <c:v>127.17106088778982</c:v>
                </c:pt>
                <c:pt idx="346">
                  <c:v>127.47052178469984</c:v>
                </c:pt>
                <c:pt idx="347">
                  <c:v>127.76998268160986</c:v>
                </c:pt>
                <c:pt idx="348">
                  <c:v>128.0694435785199</c:v>
                </c:pt>
                <c:pt idx="349">
                  <c:v>128.36890447542993</c:v>
                </c:pt>
                <c:pt idx="350">
                  <c:v>128.66836537233996</c:v>
                </c:pt>
                <c:pt idx="351">
                  <c:v>128.96782626925</c:v>
                </c:pt>
                <c:pt idx="352">
                  <c:v>129.26728716616003</c:v>
                </c:pt>
                <c:pt idx="353">
                  <c:v>129.56674806307007</c:v>
                </c:pt>
                <c:pt idx="354">
                  <c:v>129.8662089599801</c:v>
                </c:pt>
                <c:pt idx="355">
                  <c:v>130.16566985689013</c:v>
                </c:pt>
                <c:pt idx="356">
                  <c:v>130.46513075380017</c:v>
                </c:pt>
                <c:pt idx="357">
                  <c:v>130.7645916507102</c:v>
                </c:pt>
                <c:pt idx="358">
                  <c:v>131.06405254762024</c:v>
                </c:pt>
                <c:pt idx="359">
                  <c:v>131.36351344453027</c:v>
                </c:pt>
                <c:pt idx="360">
                  <c:v>131.6629743414403</c:v>
                </c:pt>
                <c:pt idx="361">
                  <c:v>131.96243523835034</c:v>
                </c:pt>
                <c:pt idx="362">
                  <c:v>132.26189613526037</c:v>
                </c:pt>
                <c:pt idx="363">
                  <c:v>132.5613570321704</c:v>
                </c:pt>
                <c:pt idx="364">
                  <c:v>132.86081792908044</c:v>
                </c:pt>
                <c:pt idx="365">
                  <c:v>133.16027882599047</c:v>
                </c:pt>
                <c:pt idx="366">
                  <c:v>133.4597397229005</c:v>
                </c:pt>
                <c:pt idx="367">
                  <c:v>133.75920061981054</c:v>
                </c:pt>
                <c:pt idx="368">
                  <c:v>134.05866151672058</c:v>
                </c:pt>
                <c:pt idx="369">
                  <c:v>134.3581224136306</c:v>
                </c:pt>
                <c:pt idx="370">
                  <c:v>134.65758331054064</c:v>
                </c:pt>
                <c:pt idx="371">
                  <c:v>134.95704420745068</c:v>
                </c:pt>
                <c:pt idx="372">
                  <c:v>135.2565051043607</c:v>
                </c:pt>
                <c:pt idx="373">
                  <c:v>135.55596600127075</c:v>
                </c:pt>
                <c:pt idx="374">
                  <c:v>135.85542689818078</c:v>
                </c:pt>
                <c:pt idx="375">
                  <c:v>136.15488779509081</c:v>
                </c:pt>
                <c:pt idx="376">
                  <c:v>136.45434869200085</c:v>
                </c:pt>
                <c:pt idx="377">
                  <c:v>136.75380958891088</c:v>
                </c:pt>
                <c:pt idx="378">
                  <c:v>137.05327048582092</c:v>
                </c:pt>
                <c:pt idx="379">
                  <c:v>137.35273138273095</c:v>
                </c:pt>
                <c:pt idx="380">
                  <c:v>137.65219227964099</c:v>
                </c:pt>
                <c:pt idx="381">
                  <c:v>137.95165317655102</c:v>
                </c:pt>
                <c:pt idx="382">
                  <c:v>138.25111407346105</c:v>
                </c:pt>
                <c:pt idx="383">
                  <c:v>138.5505749703711</c:v>
                </c:pt>
                <c:pt idx="384">
                  <c:v>138.85003586728112</c:v>
                </c:pt>
                <c:pt idx="385">
                  <c:v>139.14949676419116</c:v>
                </c:pt>
                <c:pt idx="386">
                  <c:v>139.4489576611012</c:v>
                </c:pt>
                <c:pt idx="387">
                  <c:v>139.74841855801122</c:v>
                </c:pt>
                <c:pt idx="388">
                  <c:v>140.04787945492126</c:v>
                </c:pt>
                <c:pt idx="389">
                  <c:v>140.3473403518313</c:v>
                </c:pt>
                <c:pt idx="390">
                  <c:v>140.64680124874133</c:v>
                </c:pt>
                <c:pt idx="391">
                  <c:v>140.94626214565136</c:v>
                </c:pt>
                <c:pt idx="392">
                  <c:v>141.2457230425614</c:v>
                </c:pt>
                <c:pt idx="393">
                  <c:v>141.54518393947143</c:v>
                </c:pt>
                <c:pt idx="394">
                  <c:v>141.84464483638146</c:v>
                </c:pt>
                <c:pt idx="395">
                  <c:v>142.1441057332915</c:v>
                </c:pt>
                <c:pt idx="396">
                  <c:v>142.44356663020153</c:v>
                </c:pt>
                <c:pt idx="397">
                  <c:v>142.74302752711156</c:v>
                </c:pt>
                <c:pt idx="398">
                  <c:v>143.0424884240216</c:v>
                </c:pt>
                <c:pt idx="399">
                  <c:v>143.34194932093163</c:v>
                </c:pt>
                <c:pt idx="400">
                  <c:v>143.64141021784167</c:v>
                </c:pt>
                <c:pt idx="401">
                  <c:v>143.9408711147517</c:v>
                </c:pt>
                <c:pt idx="402">
                  <c:v>144.24033201166174</c:v>
                </c:pt>
                <c:pt idx="403">
                  <c:v>144.53979290857177</c:v>
                </c:pt>
                <c:pt idx="404">
                  <c:v>144.8392538054818</c:v>
                </c:pt>
                <c:pt idx="405">
                  <c:v>145.13871470239184</c:v>
                </c:pt>
                <c:pt idx="406">
                  <c:v>145.43817559930187</c:v>
                </c:pt>
                <c:pt idx="407">
                  <c:v>145.7376364962119</c:v>
                </c:pt>
                <c:pt idx="408">
                  <c:v>146.03709739312194</c:v>
                </c:pt>
                <c:pt idx="409">
                  <c:v>146.33655829003197</c:v>
                </c:pt>
                <c:pt idx="410">
                  <c:v>146.636019186942</c:v>
                </c:pt>
                <c:pt idx="411">
                  <c:v>146.93548008385204</c:v>
                </c:pt>
                <c:pt idx="412">
                  <c:v>147.23494098076208</c:v>
                </c:pt>
                <c:pt idx="413">
                  <c:v>147.5344018776721</c:v>
                </c:pt>
                <c:pt idx="414">
                  <c:v>147.83386277458214</c:v>
                </c:pt>
                <c:pt idx="415">
                  <c:v>148.13332367149218</c:v>
                </c:pt>
                <c:pt idx="416">
                  <c:v>148.4327845684022</c:v>
                </c:pt>
                <c:pt idx="417">
                  <c:v>148.73224546531225</c:v>
                </c:pt>
                <c:pt idx="418">
                  <c:v>149.03170636222228</c:v>
                </c:pt>
                <c:pt idx="419">
                  <c:v>149.33116725913231</c:v>
                </c:pt>
                <c:pt idx="420">
                  <c:v>149.63062815604235</c:v>
                </c:pt>
                <c:pt idx="421">
                  <c:v>149.93008905295238</c:v>
                </c:pt>
                <c:pt idx="422">
                  <c:v>150.22954994986242</c:v>
                </c:pt>
                <c:pt idx="423">
                  <c:v>150.52901084677245</c:v>
                </c:pt>
                <c:pt idx="424">
                  <c:v>150.82847174368248</c:v>
                </c:pt>
                <c:pt idx="425">
                  <c:v>151.12793264059252</c:v>
                </c:pt>
                <c:pt idx="426">
                  <c:v>151.42739353750255</c:v>
                </c:pt>
              </c:numCache>
            </c:numRef>
          </c:yVal>
          <c:smooth val="0"/>
        </c:ser>
        <c:axId val="51795269"/>
        <c:axId val="63504238"/>
      </c:scatterChart>
      <c:valAx>
        <c:axId val="51795269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3504238"/>
        <c:crosses val="autoZero"/>
        <c:crossBetween val="midCat"/>
        <c:dispUnits/>
        <c:majorUnit val="10"/>
      </c:valAx>
      <c:valAx>
        <c:axId val="635042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1795269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0.044</cdr:y>
    </cdr:from>
    <cdr:to>
      <cdr:x>0.33975</cdr:x>
      <cdr:y>0.906</cdr:y>
    </cdr:to>
    <cdr:sp>
      <cdr:nvSpPr>
        <cdr:cNvPr id="1" name="Line 1"/>
        <cdr:cNvSpPr>
          <a:spLocks/>
        </cdr:cNvSpPr>
      </cdr:nvSpPr>
      <cdr:spPr>
        <a:xfrm flipV="1">
          <a:off x="2924175" y="257175"/>
          <a:ext cx="1905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0.85675</cdr:x>
      <cdr:y>0.044</cdr:y>
    </cdr:from>
    <cdr:to>
      <cdr:x>0.85875</cdr:x>
      <cdr:y>0.906</cdr:y>
    </cdr:to>
    <cdr:sp>
      <cdr:nvSpPr>
        <cdr:cNvPr id="2" name="Line 2"/>
        <cdr:cNvSpPr>
          <a:spLocks/>
        </cdr:cNvSpPr>
      </cdr:nvSpPr>
      <cdr:spPr>
        <a:xfrm flipH="1" flipV="1">
          <a:off x="7429500" y="257175"/>
          <a:ext cx="1905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0.29025</cdr:x>
      <cdr:y>0.399</cdr:y>
    </cdr:from>
    <cdr:to>
      <cdr:x>0.32425</cdr:x>
      <cdr:y>0.46375</cdr:y>
    </cdr:to>
    <cdr:sp>
      <cdr:nvSpPr>
        <cdr:cNvPr id="3" name="TextBox 3"/>
        <cdr:cNvSpPr txBox="1">
          <a:spLocks noChangeArrowheads="1"/>
        </cdr:cNvSpPr>
      </cdr:nvSpPr>
      <cdr:spPr>
        <a:xfrm>
          <a:off x="2514600" y="2362200"/>
          <a:ext cx="295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0.812</cdr:x>
      <cdr:y>0.399</cdr:y>
    </cdr:from>
    <cdr:to>
      <cdr:x>0.84525</cdr:x>
      <cdr:y>0.46375</cdr:y>
    </cdr:to>
    <cdr:sp>
      <cdr:nvSpPr>
        <cdr:cNvPr id="4" name="TextBox 4"/>
        <cdr:cNvSpPr txBox="1">
          <a:spLocks noChangeArrowheads="1"/>
        </cdr:cNvSpPr>
      </cdr:nvSpPr>
      <cdr:spPr>
        <a:xfrm>
          <a:off x="7038975" y="2362200"/>
          <a:ext cx="285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46"/>
  <sheetViews>
    <sheetView tabSelected="1" workbookViewId="0" topLeftCell="A1">
      <selection activeCell="G4" sqref="G4"/>
    </sheetView>
  </sheetViews>
  <sheetFormatPr defaultColWidth="9.140625" defaultRowHeight="12.75"/>
  <cols>
    <col min="9" max="9" width="9.57421875" style="0" bestFit="1" customWidth="1"/>
    <col min="10" max="15" width="9.57421875" style="0" customWidth="1"/>
  </cols>
  <sheetData>
    <row r="1" spans="1:4" ht="12.75">
      <c r="A1" s="2" t="s">
        <v>33</v>
      </c>
      <c r="D1" s="2" t="s">
        <v>35</v>
      </c>
    </row>
    <row r="2" spans="1:13" ht="12.75">
      <c r="A2" t="s">
        <v>0</v>
      </c>
      <c r="B2">
        <v>100</v>
      </c>
      <c r="D2" t="s">
        <v>34</v>
      </c>
      <c r="F2">
        <f>B4*(1-B5)</f>
        <v>0.9025</v>
      </c>
      <c r="I2">
        <f>B3^((1+B7)/(B7*(1-B4)))</f>
        <v>0.0017970102999144433</v>
      </c>
      <c r="K2" t="s">
        <v>14</v>
      </c>
      <c r="M2">
        <f>LN((1-B6)*B2)</f>
        <v>4.248495242049359</v>
      </c>
    </row>
    <row r="3" spans="1:18" ht="12.75">
      <c r="A3" t="s">
        <v>5</v>
      </c>
      <c r="B3">
        <v>0.9</v>
      </c>
      <c r="H3" t="s">
        <v>43</v>
      </c>
      <c r="I3">
        <f>(1-I2)*B6*B2</f>
        <v>29.946089691002562</v>
      </c>
      <c r="K3" t="s">
        <v>15</v>
      </c>
      <c r="M3">
        <f>LN((1-$B$6)*$B$2)+$B$7*LN($B$6*$B$2-(1-$B$4)*$I$3)</f>
        <v>5.923494573195217</v>
      </c>
      <c r="O3" t="s">
        <v>16</v>
      </c>
      <c r="R3">
        <f>LN((1-$B$6)*$B$3*$B$2)+$B$7*LN($B$6*$B$3*$B$2)</f>
        <v>5.791053159393697</v>
      </c>
    </row>
    <row r="4" spans="1:18" ht="12.75">
      <c r="A4" t="s">
        <v>1</v>
      </c>
      <c r="B4">
        <v>0.95</v>
      </c>
      <c r="K4" t="s">
        <v>36</v>
      </c>
      <c r="M4">
        <f>B4*M3/(1-B4)</f>
        <v>112.54639689070903</v>
      </c>
      <c r="O4" t="s">
        <v>37</v>
      </c>
      <c r="R4">
        <f>B4*B5*R3/((1-F2)*(1-B4))</f>
        <v>56.425646168451344</v>
      </c>
    </row>
    <row r="5" spans="1:2" ht="12.75">
      <c r="A5" t="s">
        <v>2</v>
      </c>
      <c r="B5">
        <v>0.05</v>
      </c>
    </row>
    <row r="6" spans="1:2" ht="12.75">
      <c r="A6" t="s">
        <v>3</v>
      </c>
      <c r="B6">
        <v>0.3</v>
      </c>
    </row>
    <row r="7" spans="1:2" ht="12.75">
      <c r="A7" t="s">
        <v>4</v>
      </c>
      <c r="B7">
        <v>0.5</v>
      </c>
    </row>
    <row r="9" ht="12.75">
      <c r="A9" s="2" t="s">
        <v>44</v>
      </c>
    </row>
    <row r="10" spans="1:33" ht="12.75">
      <c r="A10">
        <v>87.64904766246443</v>
      </c>
      <c r="B10" s="1">
        <f>MAX($B$6*$B$2-A10+$B$4*$I$3,0.00001)</f>
        <v>1E-05</v>
      </c>
      <c r="C10" s="1">
        <f>$M$2+$B$7*LN(B10)+$M$4</f>
        <v>111.03842940027327</v>
      </c>
      <c r="D10" s="1">
        <f>MAX($B$6*$B$2-(1-$F$2)/(1-$F$2^D$17)*($A10-$F$2^(D$17-1)*$B$4*$I$3),0.000001)</f>
        <v>1E-06</v>
      </c>
      <c r="E10" s="1">
        <f>(1-$F$2^D$17)*($M$2+$B$7*LN(D10))/(1-$F$2)+(1-$F$2^(D$17-1))*$R$4+$F$2^(D$17-1)*$M$4</f>
        <v>102.0153814750243</v>
      </c>
      <c r="F10" s="1">
        <f>MAX($B$6*$B$2-(1-$F$2)/(1-$F$2^F$17)*($A10-$F$2^(F$17-1)*$B$4*$I$3),0.000001)</f>
        <v>6.268978289283883</v>
      </c>
      <c r="G10" s="1">
        <f>(1-$F$2^F$17)*($M$2+$B$7*LN(F10))/(1-$F$2)+(1-$F$2^(F$17-1))*$R$4+$F$2^(F$17-1)*$M$4</f>
        <v>116.17322303754892</v>
      </c>
      <c r="H10" s="1">
        <f>MAX($B$6*$B$2-(1-$F$2)/(1-$F$2^H$17)*($A10-$F$2^(H$17-1)*$B$4*$I$3),0.000001)</f>
        <v>10.667821817201819</v>
      </c>
      <c r="I10" s="1">
        <f>(1-$F$2^H$17)*($M$2+$B$7*LN(H10))/(1-$F$2)+(1-$F$2^(H$17-1))*$R$4+$F$2^(H$17-1)*$M$4</f>
        <v>116.4317358721788</v>
      </c>
      <c r="J10" s="1">
        <f>MAX($B$6*$B$2-(1-$F$2)/(1-$F$2^J$17)*($A10-$F$2^(J$17-1)*$B$4*$I$3),0.000001)</f>
        <v>13.288729935395857</v>
      </c>
      <c r="K10" s="1">
        <f>(1-$F$2^J$17)*($M$2+$B$7*LN(J10))/(1-$F$2)+(1-$F$2^(J$17-1))*$R$4+$F$2^(J$17-1)*$M$4</f>
        <v>116.46531093214725</v>
      </c>
      <c r="L10" s="1">
        <f>MAX($B$6*$B$2-(1-$F$2)/(1-$F$2^L$17)*($A10-$F$2^(L$17-1)*$B$4*$I$3),0.000001)</f>
        <v>15.020814227008158</v>
      </c>
      <c r="M10" s="1">
        <f>(1-$F$2^L$17)*($M$2+$B$7*LN(L10))/(1-$F$2)+(1-$F$2^(L$17-1))*$R$4+$F$2^(L$17-1)*$M$4</f>
        <v>116.44219360405089</v>
      </c>
      <c r="N10" s="1">
        <f>MAX($B$6*$B$2-(1-$F$2)/(1-$F$2^N$17)*($A10-$F$2^(N$17-1)*$B$4*$I$3),0.000001)</f>
        <v>16.245148054082456</v>
      </c>
      <c r="O10" s="1">
        <f>(1-$F$2^N$17)*($M$2+$B$7*LN(N10))/(1-$F$2)+(1-$F$2^(N$17-1))*$R$4+$F$2^(N$17-1)*$M$4</f>
        <v>116.39966298140578</v>
      </c>
      <c r="P10" s="1">
        <f>$B$6*$B$3*$B$2</f>
        <v>27</v>
      </c>
      <c r="Q10" s="1">
        <f>$R$3/(1-$B$4)</f>
        <v>115.82106318787385</v>
      </c>
      <c r="R10" s="1">
        <f>LN((1-$B$6)*$B$3*$B$2)+$B$7*LN($B$6*$B$3*$B$2+$F$2*Y10)+$B$4*$R$3/(1-$B$4)</f>
        <v>116.46531093214723</v>
      </c>
      <c r="T10" s="1">
        <f>IF(X10&gt;R10,X10,Q10)</f>
        <v>115.82106318787385</v>
      </c>
      <c r="U10" s="1">
        <f>IF(X10&gt;R10,Y10,0)</f>
        <v>0</v>
      </c>
      <c r="V10" s="1">
        <f>IF(X10&gt;R10,Z10,$B$6*$B$3*$B$2)</f>
        <v>27</v>
      </c>
      <c r="W10" s="1"/>
      <c r="X10" s="1">
        <f>MAX(C10,E10,G10,I10,K10,M10,O10)</f>
        <v>116.46531093214725</v>
      </c>
      <c r="Y10" s="1">
        <f>IF(X10=C10,$I$3,(Z10-$B$6*$B$2+A10)/$F$2)</f>
        <v>78.60141562089781</v>
      </c>
      <c r="Z10" s="1">
        <f>MAX(AA10:AG10)</f>
        <v>13.288729935395857</v>
      </c>
      <c r="AA10" s="1">
        <f>IF(C10=$X10,B10,"")</f>
      </c>
      <c r="AB10" s="1">
        <f>IF(E10=$X10,D10,"")</f>
      </c>
      <c r="AC10" s="1">
        <f>IF(G10=$X10,F10,"")</f>
      </c>
      <c r="AD10" s="1">
        <f>IF(I10=$X10,H10,"")</f>
      </c>
      <c r="AE10" s="1">
        <f>IF(K10=$X10,J10,"")</f>
        <v>13.288729935395857</v>
      </c>
      <c r="AF10">
        <f>IF(M10=$X10,L10,"")</f>
      </c>
      <c r="AG10">
        <f>IF(O10=$X10,N10,"")</f>
      </c>
    </row>
    <row r="11" spans="1:33" ht="12.75">
      <c r="A11">
        <f>A10+0.001</f>
        <v>87.65004766246443</v>
      </c>
      <c r="B11" s="1">
        <f>MAX($B$6*$B$2-A11+$B$4*$I$3,0.00001)</f>
        <v>1E-05</v>
      </c>
      <c r="C11" s="1">
        <f>$M$2+$B$7*LN(B11)+$M$4</f>
        <v>111.03842940027327</v>
      </c>
      <c r="D11" s="1">
        <f>MAX($B$6*$B$2-(1-$F$2)/(1-$F$2^D$17)*($A11-$F$2^(D$17-1)*$B$4*$I$3),0.000001)</f>
        <v>1E-06</v>
      </c>
      <c r="E11" s="1">
        <f>(1-$F$2^D$17)*($M$2+$B$7*LN(D11))/(1-$F$2)+(1-$F$2^(D$17-1))*$R$4+$F$2^(D$17-1)*$M$4</f>
        <v>102.0153814750243</v>
      </c>
      <c r="F11" s="1">
        <f>MAX($B$6*$B$2-(1-$F$2)/(1-$F$2^F$17)*($A11-$F$2^(F$17-1)*$B$4*$I$3),0.000001)</f>
        <v>6.26861023713089</v>
      </c>
      <c r="G11" s="1">
        <f>(1-$F$2^F$17)*($M$2+$B$7*LN(F11))/(1-$F$2)+(1-$F$2^(F$17-1))*$R$4+$F$2^(F$17-1)*$M$4</f>
        <v>116.17314327739423</v>
      </c>
      <c r="H11" s="1">
        <f>MAX($B$6*$B$2-(1-$F$2)/(1-$F$2^H$17)*($A11-$F$2^(H$17-1)*$B$4*$I$3),0.000001)</f>
        <v>10.667532138299517</v>
      </c>
      <c r="I11" s="1">
        <f>(1-$F$2^H$17)*($M$2+$B$7*LN(H11))/(1-$F$2)+(1-$F$2^(H$17-1))*$R$4+$F$2^(H$17-1)*$M$4</f>
        <v>116.43168900161822</v>
      </c>
      <c r="J11" s="1">
        <f>MAX($B$6*$B$2-(1-$F$2)/(1-$F$2^J$17)*($A11-$F$2^(J$17-1)*$B$4*$I$3),0.000001)</f>
        <v>13.288486952650782</v>
      </c>
      <c r="K11" s="1">
        <f>(1-$F$2^J$17)*($M$2+$B$7*LN(J11))/(1-$F$2)+(1-$F$2^(J$17-1))*$R$4+$F$2^(J$17-1)*$M$4</f>
        <v>116.46527330593513</v>
      </c>
      <c r="L11" s="1">
        <f>MAX($B$6*$B$2-(1-$F$2)/(1-$F$2^L$17)*($A11-$F$2^(L$17-1)*$B$4*$I$3),0.000001)</f>
        <v>15.020602104437025</v>
      </c>
      <c r="M11" s="1">
        <f>(1-$F$2^L$17)*($M$2+$B$7*LN(L11))/(1-$F$2)+(1-$F$2^(L$17-1))*$R$4+$F$2^(L$17-1)*$M$4</f>
        <v>116.44216031667224</v>
      </c>
      <c r="N11" s="1">
        <f>MAX($B$6*$B$2-(1-$F$2)/(1-$F$2^N$17)*($A11-$F$2^(N$17-1)*$B$4*$I$3),0.000001)</f>
        <v>16.244957745204253</v>
      </c>
      <c r="O11" s="1">
        <f>(1-$F$2^N$17)*($M$2+$B$7*LN(N11))/(1-$F$2)+(1-$F$2^(N$17-1))*$R$4+$F$2^(N$17-1)*$M$4</f>
        <v>116.39963220280487</v>
      </c>
      <c r="P11" s="1">
        <f>$B$6*$B$3*$B$2</f>
        <v>27</v>
      </c>
      <c r="Q11" s="1">
        <f>$R$3/(1-$B$4)</f>
        <v>115.82106318787385</v>
      </c>
      <c r="R11" s="1">
        <f>LN((1-$B$6)*$B$3*$B$2)+$B$7*LN($B$6*$B$3*$B$2+$F$2*Y11)+$B$4*$R$3/(1-$B$4)</f>
        <v>116.46531479691907</v>
      </c>
      <c r="T11" s="1">
        <f>IF(X11&gt;R11,X11,Q11)</f>
        <v>115.82106318787385</v>
      </c>
      <c r="U11" s="1">
        <f>IF(X11&gt;R11,Y11,0)</f>
        <v>0</v>
      </c>
      <c r="V11" s="1">
        <f>IF(X11&gt;R11,Z11,$B$6*$B$3*$B$2)</f>
        <v>27</v>
      </c>
      <c r="W11" s="1"/>
      <c r="X11" s="1">
        <f>MAX(C11,E11,G11,I11,K11,M11,O11)</f>
        <v>116.46527330593513</v>
      </c>
      <c r="Y11" s="1">
        <f>IF(X11=C11,$I$3,(Z11-$B$6*$B$2+A11)/$F$2)</f>
        <v>78.60225442118029</v>
      </c>
      <c r="Z11" s="1">
        <f>MAX(AA11:AG11)</f>
        <v>13.288486952650782</v>
      </c>
      <c r="AA11" s="1">
        <f>IF(C11=$X11,B11,"")</f>
      </c>
      <c r="AB11" s="1">
        <f>IF(E11=$X11,D11,"")</f>
      </c>
      <c r="AC11" s="1">
        <f>IF(G11=$X11,F11,"")</f>
      </c>
      <c r="AD11" s="1">
        <f>IF(I11=$X11,H11,"")</f>
      </c>
      <c r="AE11" s="1">
        <f>IF(K11=$X11,J11,"")</f>
        <v>13.288486952650782</v>
      </c>
      <c r="AF11">
        <f>IF(M11=$X11,L11,"")</f>
      </c>
      <c r="AG11">
        <f>IF(O11=$X11,N11,"")</f>
      </c>
    </row>
    <row r="13" spans="1:2" ht="12.75">
      <c r="A13" t="s">
        <v>24</v>
      </c>
      <c r="B13" s="1">
        <f>R10-K10</f>
        <v>0</v>
      </c>
    </row>
    <row r="14" spans="1:2" ht="12.75">
      <c r="A14" t="s">
        <v>25</v>
      </c>
      <c r="B14">
        <f>((R11-K11)-B13)/0.001</f>
        <v>0.041490983946346205</v>
      </c>
    </row>
    <row r="15" spans="1:3" ht="12.75">
      <c r="A15" t="s">
        <v>26</v>
      </c>
      <c r="B15">
        <f>A10-B13/B14</f>
        <v>87.64904766246443</v>
      </c>
      <c r="C15" s="2" t="s">
        <v>38</v>
      </c>
    </row>
    <row r="16" ht="12.75">
      <c r="R16" s="2" t="s">
        <v>40</v>
      </c>
    </row>
    <row r="17" spans="1:24" ht="12.75">
      <c r="A17" t="s">
        <v>39</v>
      </c>
      <c r="B17">
        <v>1</v>
      </c>
      <c r="D17">
        <v>2</v>
      </c>
      <c r="F17">
        <v>3</v>
      </c>
      <c r="H17">
        <v>4</v>
      </c>
      <c r="J17">
        <v>5</v>
      </c>
      <c r="L17">
        <v>6</v>
      </c>
      <c r="N17">
        <v>7</v>
      </c>
      <c r="R17" s="2" t="s">
        <v>41</v>
      </c>
      <c r="X17" s="2" t="s">
        <v>42</v>
      </c>
    </row>
    <row r="18" spans="1:26" ht="12.75">
      <c r="A18" t="s">
        <v>21</v>
      </c>
      <c r="B18" t="s">
        <v>7</v>
      </c>
      <c r="C18" t="s">
        <v>6</v>
      </c>
      <c r="D18" t="s">
        <v>8</v>
      </c>
      <c r="E18" t="s">
        <v>9</v>
      </c>
      <c r="F18" t="s">
        <v>10</v>
      </c>
      <c r="G18" t="s">
        <v>11</v>
      </c>
      <c r="H18" t="s">
        <v>12</v>
      </c>
      <c r="I18" t="s">
        <v>13</v>
      </c>
      <c r="J18" t="s">
        <v>28</v>
      </c>
      <c r="K18" t="s">
        <v>27</v>
      </c>
      <c r="L18" t="s">
        <v>29</v>
      </c>
      <c r="M18" t="s">
        <v>30</v>
      </c>
      <c r="N18" t="s">
        <v>31</v>
      </c>
      <c r="O18" t="s">
        <v>32</v>
      </c>
      <c r="P18" t="s">
        <v>17</v>
      </c>
      <c r="Q18" t="s">
        <v>18</v>
      </c>
      <c r="R18" t="s">
        <v>23</v>
      </c>
      <c r="T18" t="s">
        <v>20</v>
      </c>
      <c r="U18" t="s">
        <v>19</v>
      </c>
      <c r="V18" t="s">
        <v>22</v>
      </c>
      <c r="X18" t="s">
        <v>20</v>
      </c>
      <c r="Y18" t="s">
        <v>19</v>
      </c>
      <c r="Z18" t="s">
        <v>22</v>
      </c>
    </row>
    <row r="19" spans="1:25" ht="12.75">
      <c r="A19" s="1">
        <v>0</v>
      </c>
      <c r="B19" s="1">
        <f aca="true" t="shared" si="0" ref="B19:B38">$B$6*$B$2-(1-$B$4)*$A19</f>
        <v>30</v>
      </c>
      <c r="C19" s="1">
        <f>($M$2+$B$7*LN(B19))/(1-$B$4)</f>
        <v>118.98187865760865</v>
      </c>
      <c r="T19" s="1">
        <f aca="true" t="shared" si="1" ref="T19:T38">C19</f>
        <v>118.98187865760865</v>
      </c>
      <c r="U19" s="1">
        <f aca="true" t="shared" si="2" ref="U19:U38">A19</f>
        <v>0</v>
      </c>
      <c r="V19" s="1">
        <f aca="true" t="shared" si="3" ref="V19:V39">B19</f>
        <v>30</v>
      </c>
      <c r="X19" s="1">
        <f>T19</f>
        <v>118.98187865760865</v>
      </c>
      <c r="Y19" s="1">
        <f>A19</f>
        <v>0</v>
      </c>
    </row>
    <row r="20" spans="1:25" ht="12.75">
      <c r="A20" s="1">
        <f>A19+$I$3/20</f>
        <v>1.4973044845501282</v>
      </c>
      <c r="B20" s="1">
        <f t="shared" si="0"/>
        <v>29.925134775772495</v>
      </c>
      <c r="C20" s="1">
        <f>($M$2+$B$7*LN(B20))/(1-$B$4)</f>
        <v>118.95689239317817</v>
      </c>
      <c r="T20" s="1">
        <f t="shared" si="1"/>
        <v>118.95689239317817</v>
      </c>
      <c r="U20" s="1">
        <f t="shared" si="2"/>
        <v>1.4973044845501282</v>
      </c>
      <c r="V20" s="1">
        <f t="shared" si="3"/>
        <v>29.925134775772495</v>
      </c>
      <c r="X20" s="1">
        <f aca="true" t="shared" si="4" ref="X20:X39">T20</f>
        <v>118.95689239317817</v>
      </c>
      <c r="Y20" s="1">
        <f aca="true" t="shared" si="5" ref="Y20:Y39">A20</f>
        <v>1.4973044845501282</v>
      </c>
    </row>
    <row r="21" spans="1:25" ht="12.75">
      <c r="A21" s="1">
        <f>A20+$I$3/20</f>
        <v>2.9946089691002564</v>
      </c>
      <c r="B21" s="1">
        <f t="shared" si="0"/>
        <v>29.850269551544987</v>
      </c>
      <c r="C21" s="1">
        <f>($M$2+$B$7*LN(B21))/(1-$B$4)</f>
        <v>118.9318435409906</v>
      </c>
      <c r="T21" s="1">
        <f t="shared" si="1"/>
        <v>118.9318435409906</v>
      </c>
      <c r="U21" s="1">
        <f t="shared" si="2"/>
        <v>2.9946089691002564</v>
      </c>
      <c r="V21" s="1">
        <f t="shared" si="3"/>
        <v>29.850269551544987</v>
      </c>
      <c r="X21" s="1">
        <f t="shared" si="4"/>
        <v>118.9318435409906</v>
      </c>
      <c r="Y21" s="1">
        <f t="shared" si="5"/>
        <v>2.9946089691002564</v>
      </c>
    </row>
    <row r="22" spans="1:25" ht="12.75">
      <c r="A22" s="1">
        <f>A21+$I$3/20</f>
        <v>4.491913453650385</v>
      </c>
      <c r="B22" s="1">
        <f t="shared" si="0"/>
        <v>29.77540432731748</v>
      </c>
      <c r="C22" s="1">
        <f>($M$2+$B$7*LN(B22))/(1-$B$4)</f>
        <v>118.90673178670794</v>
      </c>
      <c r="T22" s="1">
        <f t="shared" si="1"/>
        <v>118.90673178670794</v>
      </c>
      <c r="U22" s="1">
        <f t="shared" si="2"/>
        <v>4.491913453650385</v>
      </c>
      <c r="V22" s="1">
        <f t="shared" si="3"/>
        <v>29.77540432731748</v>
      </c>
      <c r="X22" s="1">
        <f t="shared" si="4"/>
        <v>118.90673178670794</v>
      </c>
      <c r="Y22" s="1">
        <f t="shared" si="5"/>
        <v>4.491913453650385</v>
      </c>
    </row>
    <row r="23" spans="1:25" ht="12.75">
      <c r="A23" s="1">
        <f>A22+$I$3/20</f>
        <v>5.989217938200513</v>
      </c>
      <c r="B23" s="1">
        <f t="shared" si="0"/>
        <v>29.700539103089973</v>
      </c>
      <c r="C23" s="1">
        <f>($M$2+$B$7*LN(B23))/(1-$B$4)</f>
        <v>118.88155681361815</v>
      </c>
      <c r="T23" s="1">
        <f t="shared" si="1"/>
        <v>118.88155681361815</v>
      </c>
      <c r="U23" s="1">
        <f t="shared" si="2"/>
        <v>5.989217938200513</v>
      </c>
      <c r="V23" s="1">
        <f t="shared" si="3"/>
        <v>29.700539103089973</v>
      </c>
      <c r="X23" s="1">
        <f t="shared" si="4"/>
        <v>118.88155681361815</v>
      </c>
      <c r="Y23" s="1">
        <f t="shared" si="5"/>
        <v>5.989217938200513</v>
      </c>
    </row>
    <row r="24" spans="1:25" ht="12.75">
      <c r="A24" s="1">
        <f>A23+$I$3/20</f>
        <v>7.486522422750641</v>
      </c>
      <c r="B24" s="1">
        <f t="shared" si="0"/>
        <v>29.625673878862468</v>
      </c>
      <c r="C24" s="1">
        <f>($M$2+$B$7*LN(B24))/(1-$B$4)</f>
        <v>118.85631830261117</v>
      </c>
      <c r="T24" s="1">
        <f t="shared" si="1"/>
        <v>118.85631830261117</v>
      </c>
      <c r="U24" s="1">
        <f t="shared" si="2"/>
        <v>7.486522422750641</v>
      </c>
      <c r="V24" s="1">
        <f t="shared" si="3"/>
        <v>29.625673878862468</v>
      </c>
      <c r="X24" s="1">
        <f t="shared" si="4"/>
        <v>118.85631830261117</v>
      </c>
      <c r="Y24" s="1">
        <f t="shared" si="5"/>
        <v>7.486522422750641</v>
      </c>
    </row>
    <row r="25" spans="1:25" ht="12.75">
      <c r="A25" s="1">
        <f>A24+$I$3/20</f>
        <v>8.983826907300768</v>
      </c>
      <c r="B25" s="1">
        <f t="shared" si="0"/>
        <v>29.55080865463496</v>
      </c>
      <c r="C25" s="1">
        <f>($M$2+$B$7*LN(B25))/(1-$B$4)</f>
        <v>118.83101593215468</v>
      </c>
      <c r="T25" s="1">
        <f t="shared" si="1"/>
        <v>118.83101593215468</v>
      </c>
      <c r="U25" s="1">
        <f t="shared" si="2"/>
        <v>8.983826907300768</v>
      </c>
      <c r="V25" s="1">
        <f t="shared" si="3"/>
        <v>29.55080865463496</v>
      </c>
      <c r="X25" s="1">
        <f t="shared" si="4"/>
        <v>118.83101593215468</v>
      </c>
      <c r="Y25" s="1">
        <f t="shared" si="5"/>
        <v>8.983826907300768</v>
      </c>
    </row>
    <row r="26" spans="1:25" ht="12.75">
      <c r="A26" s="1">
        <f>A25+$I$3/20</f>
        <v>10.481131391850896</v>
      </c>
      <c r="B26" s="1">
        <f t="shared" si="0"/>
        <v>29.475943430407455</v>
      </c>
      <c r="C26" s="1">
        <f>($M$2+$B$7*LN(B26))/(1-$B$4)</f>
        <v>118.80564937826951</v>
      </c>
      <c r="T26" s="1">
        <f t="shared" si="1"/>
        <v>118.80564937826951</v>
      </c>
      <c r="U26" s="1">
        <f t="shared" si="2"/>
        <v>10.481131391850896</v>
      </c>
      <c r="V26" s="1">
        <f t="shared" si="3"/>
        <v>29.475943430407455</v>
      </c>
      <c r="X26" s="1">
        <f t="shared" si="4"/>
        <v>118.80564937826951</v>
      </c>
      <c r="Y26" s="1">
        <f t="shared" si="5"/>
        <v>10.481131391850896</v>
      </c>
    </row>
    <row r="27" spans="1:25" ht="12.75">
      <c r="A27" s="1">
        <f>A26+$I$3/20</f>
        <v>11.978435876401024</v>
      </c>
      <c r="B27" s="1">
        <f t="shared" si="0"/>
        <v>29.40107820617995</v>
      </c>
      <c r="C27" s="1">
        <f>($M$2+$B$7*LN(B27))/(1-$B$4)</f>
        <v>118.78021831450472</v>
      </c>
      <c r="T27" s="1">
        <f t="shared" si="1"/>
        <v>118.78021831450472</v>
      </c>
      <c r="U27" s="1">
        <f t="shared" si="2"/>
        <v>11.978435876401024</v>
      </c>
      <c r="V27" s="1">
        <f t="shared" si="3"/>
        <v>29.40107820617995</v>
      </c>
      <c r="X27" s="1">
        <f t="shared" si="4"/>
        <v>118.78021831450472</v>
      </c>
      <c r="Y27" s="1">
        <f t="shared" si="5"/>
        <v>11.978435876401024</v>
      </c>
    </row>
    <row r="28" spans="1:25" ht="12.75">
      <c r="A28" s="1">
        <f>A27+$I$3/20</f>
        <v>13.475740360951152</v>
      </c>
      <c r="B28" s="1">
        <f t="shared" si="0"/>
        <v>29.32621298195244</v>
      </c>
      <c r="C28" s="1">
        <f>($M$2+$B$7*LN(B28))/(1-$B$4)</f>
        <v>118.75472241191244</v>
      </c>
      <c r="T28" s="1">
        <f t="shared" si="1"/>
        <v>118.75472241191244</v>
      </c>
      <c r="U28" s="1">
        <f t="shared" si="2"/>
        <v>13.475740360951152</v>
      </c>
      <c r="V28" s="1">
        <f t="shared" si="3"/>
        <v>29.32621298195244</v>
      </c>
      <c r="X28" s="1">
        <f t="shared" si="4"/>
        <v>118.75472241191244</v>
      </c>
      <c r="Y28" s="1">
        <f t="shared" si="5"/>
        <v>13.475740360951152</v>
      </c>
    </row>
    <row r="29" spans="1:25" ht="12.75">
      <c r="A29" s="1">
        <f>A28+$I$3/20</f>
        <v>14.97304484550128</v>
      </c>
      <c r="B29" s="1">
        <f t="shared" si="0"/>
        <v>29.251347757724936</v>
      </c>
      <c r="C29" s="1">
        <f>($M$2+$B$7*LN(B29))/(1-$B$4)</f>
        <v>118.7291613390223</v>
      </c>
      <c r="T29" s="1">
        <f t="shared" si="1"/>
        <v>118.7291613390223</v>
      </c>
      <c r="U29" s="1">
        <f t="shared" si="2"/>
        <v>14.97304484550128</v>
      </c>
      <c r="V29" s="1">
        <f t="shared" si="3"/>
        <v>29.251347757724936</v>
      </c>
      <c r="X29" s="1">
        <f t="shared" si="4"/>
        <v>118.7291613390223</v>
      </c>
      <c r="Y29" s="1">
        <f t="shared" si="5"/>
        <v>14.97304484550128</v>
      </c>
    </row>
    <row r="30" spans="1:25" ht="12.75">
      <c r="A30" s="1">
        <f>A29+$I$3/20</f>
        <v>16.47034933005141</v>
      </c>
      <c r="B30" s="1">
        <f t="shared" si="0"/>
        <v>29.176482533497428</v>
      </c>
      <c r="C30" s="1">
        <f>($M$2+$B$7*LN(B30))/(1-$B$4)</f>
        <v>118.70353476181562</v>
      </c>
      <c r="T30" s="1">
        <f t="shared" si="1"/>
        <v>118.70353476181562</v>
      </c>
      <c r="U30" s="1">
        <f t="shared" si="2"/>
        <v>16.47034933005141</v>
      </c>
      <c r="V30" s="1">
        <f t="shared" si="3"/>
        <v>29.176482533497428</v>
      </c>
      <c r="X30" s="1">
        <f t="shared" si="4"/>
        <v>118.70353476181562</v>
      </c>
      <c r="Y30" s="1">
        <f t="shared" si="5"/>
        <v>16.47034933005141</v>
      </c>
    </row>
    <row r="31" spans="1:25" ht="12.75">
      <c r="A31" s="1">
        <f>A30+$I$3/20</f>
        <v>17.967653814601537</v>
      </c>
      <c r="B31" s="1">
        <f t="shared" si="0"/>
        <v>29.101617309269923</v>
      </c>
      <c r="C31" s="1">
        <f>($M$2+$B$7*LN(B31))/(1-$B$4)</f>
        <v>118.67784234369918</v>
      </c>
      <c r="T31" s="1">
        <f t="shared" si="1"/>
        <v>118.67784234369918</v>
      </c>
      <c r="U31" s="1">
        <f t="shared" si="2"/>
        <v>17.967653814601537</v>
      </c>
      <c r="V31" s="1">
        <f t="shared" si="3"/>
        <v>29.101617309269923</v>
      </c>
      <c r="X31" s="1">
        <f t="shared" si="4"/>
        <v>118.67784234369918</v>
      </c>
      <c r="Y31" s="1">
        <f t="shared" si="5"/>
        <v>17.967653814601537</v>
      </c>
    </row>
    <row r="32" spans="1:25" ht="12.75">
      <c r="A32" s="1">
        <f>A31+$I$3/20</f>
        <v>19.464958299151665</v>
      </c>
      <c r="B32" s="1">
        <f t="shared" si="0"/>
        <v>29.026752085042418</v>
      </c>
      <c r="C32" s="1">
        <f>($M$2+$B$7*LN(B32))/(1-$B$4)</f>
        <v>118.65208374547866</v>
      </c>
      <c r="T32" s="1">
        <f t="shared" si="1"/>
        <v>118.65208374547866</v>
      </c>
      <c r="U32" s="1">
        <f t="shared" si="2"/>
        <v>19.464958299151665</v>
      </c>
      <c r="V32" s="1">
        <f t="shared" si="3"/>
        <v>29.026752085042418</v>
      </c>
      <c r="X32" s="1">
        <f t="shared" si="4"/>
        <v>118.65208374547866</v>
      </c>
      <c r="Y32" s="1">
        <f t="shared" si="5"/>
        <v>19.464958299151665</v>
      </c>
    </row>
    <row r="33" spans="1:25" ht="12.75">
      <c r="A33" s="1">
        <f>A32+$I$3/20</f>
        <v>20.962262783701792</v>
      </c>
      <c r="B33" s="1">
        <f t="shared" si="0"/>
        <v>28.95188686081491</v>
      </c>
      <c r="C33" s="1">
        <f>($M$2+$B$7*LN(B33))/(1-$B$4)</f>
        <v>118.6262586253319</v>
      </c>
      <c r="T33" s="1">
        <f t="shared" si="1"/>
        <v>118.6262586253319</v>
      </c>
      <c r="U33" s="1">
        <f t="shared" si="2"/>
        <v>20.962262783701792</v>
      </c>
      <c r="V33" s="1">
        <f t="shared" si="3"/>
        <v>28.95188686081491</v>
      </c>
      <c r="X33" s="1">
        <f t="shared" si="4"/>
        <v>118.6262586253319</v>
      </c>
      <c r="Y33" s="1">
        <f t="shared" si="5"/>
        <v>20.962262783701792</v>
      </c>
    </row>
    <row r="34" spans="1:25" ht="12.75">
      <c r="A34" s="1">
        <f>A33+$I$3/20</f>
        <v>22.45956726825192</v>
      </c>
      <c r="B34" s="1">
        <f t="shared" si="0"/>
        <v>28.877021636587404</v>
      </c>
      <c r="C34" s="1">
        <f>($M$2+$B$7*LN(B34))/(1-$B$4)</f>
        <v>118.60036663878152</v>
      </c>
      <c r="T34" s="1">
        <f t="shared" si="1"/>
        <v>118.60036663878152</v>
      </c>
      <c r="U34" s="1">
        <f t="shared" si="2"/>
        <v>22.45956726825192</v>
      </c>
      <c r="V34" s="1">
        <f t="shared" si="3"/>
        <v>28.877021636587404</v>
      </c>
      <c r="X34" s="1">
        <f t="shared" si="4"/>
        <v>118.60036663878152</v>
      </c>
      <c r="Y34" s="1">
        <f t="shared" si="5"/>
        <v>22.45956726825192</v>
      </c>
    </row>
    <row r="35" spans="1:25" ht="12.75">
      <c r="A35" s="1">
        <f>A34+$I$3/20</f>
        <v>23.956871752802048</v>
      </c>
      <c r="B35" s="1">
        <f t="shared" si="0"/>
        <v>28.802156412359896</v>
      </c>
      <c r="C35" s="1">
        <f>($M$2+$B$7*LN(B35))/(1-$B$4)</f>
        <v>118.57440743866746</v>
      </c>
      <c r="T35" s="1">
        <f t="shared" si="1"/>
        <v>118.57440743866746</v>
      </c>
      <c r="U35" s="1">
        <f t="shared" si="2"/>
        <v>23.956871752802048</v>
      </c>
      <c r="V35" s="1">
        <f t="shared" si="3"/>
        <v>28.802156412359896</v>
      </c>
      <c r="X35" s="1">
        <f t="shared" si="4"/>
        <v>118.57440743866746</v>
      </c>
      <c r="Y35" s="1">
        <f t="shared" si="5"/>
        <v>23.956871752802048</v>
      </c>
    </row>
    <row r="36" spans="1:25" ht="12.75">
      <c r="A36" s="1">
        <f>A35+$I$3/20</f>
        <v>25.454176237352176</v>
      </c>
      <c r="B36" s="1">
        <f t="shared" si="0"/>
        <v>28.72729118813239</v>
      </c>
      <c r="C36" s="1">
        <f>($M$2+$B$7*LN(B36))/(1-$B$4)</f>
        <v>118.54838067511905</v>
      </c>
      <c r="T36" s="1">
        <f t="shared" si="1"/>
        <v>118.54838067511905</v>
      </c>
      <c r="U36" s="1">
        <f t="shared" si="2"/>
        <v>25.454176237352176</v>
      </c>
      <c r="V36" s="1">
        <f t="shared" si="3"/>
        <v>28.72729118813239</v>
      </c>
      <c r="X36" s="1">
        <f t="shared" si="4"/>
        <v>118.54838067511905</v>
      </c>
      <c r="Y36" s="1">
        <f t="shared" si="5"/>
        <v>25.454176237352176</v>
      </c>
    </row>
    <row r="37" spans="1:25" ht="12.75">
      <c r="A37" s="1">
        <f>A36+$I$3/20</f>
        <v>26.951480721902303</v>
      </c>
      <c r="B37" s="1">
        <f t="shared" si="0"/>
        <v>28.652425963904882</v>
      </c>
      <c r="C37" s="1">
        <f>($M$2+$B$7*LN(B37))/(1-$B$4)</f>
        <v>118.52228599552664</v>
      </c>
      <c r="T37" s="1">
        <f t="shared" si="1"/>
        <v>118.52228599552664</v>
      </c>
      <c r="U37" s="1">
        <f t="shared" si="2"/>
        <v>26.951480721902303</v>
      </c>
      <c r="V37" s="1">
        <f t="shared" si="3"/>
        <v>28.652425963904882</v>
      </c>
      <c r="X37" s="1">
        <f t="shared" si="4"/>
        <v>118.52228599552664</v>
      </c>
      <c r="Y37" s="1">
        <f t="shared" si="5"/>
        <v>26.951480721902303</v>
      </c>
    </row>
    <row r="38" spans="1:25" ht="12.75">
      <c r="A38" s="1">
        <f>A37+$I$3/20</f>
        <v>28.44878520645243</v>
      </c>
      <c r="B38" s="1">
        <f t="shared" si="0"/>
        <v>28.577560739677377</v>
      </c>
      <c r="C38" s="1">
        <f>($M$2+$B$7*LN(B38))/(1-$B$4)</f>
        <v>118.49612304451298</v>
      </c>
      <c r="T38" s="1">
        <f t="shared" si="1"/>
        <v>118.49612304451298</v>
      </c>
      <c r="U38" s="1">
        <f t="shared" si="2"/>
        <v>28.44878520645243</v>
      </c>
      <c r="V38" s="1">
        <f t="shared" si="3"/>
        <v>28.577560739677377</v>
      </c>
      <c r="X38" s="1">
        <f t="shared" si="4"/>
        <v>118.49612304451298</v>
      </c>
      <c r="Y38" s="1">
        <f t="shared" si="5"/>
        <v>28.44878520645243</v>
      </c>
    </row>
    <row r="39" spans="1:25" ht="12.75">
      <c r="A39" s="1">
        <f>I3</f>
        <v>29.946089691002562</v>
      </c>
      <c r="B39" s="1">
        <f>$B$6*$B$2-(1-$B$4)*$A39</f>
        <v>28.502695515449872</v>
      </c>
      <c r="C39" s="1">
        <f>($M$2+$B$7*LN(B39))/(1-$B$4)</f>
        <v>118.46989146390425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T39" s="1">
        <f>C39</f>
        <v>118.46989146390425</v>
      </c>
      <c r="U39" s="1">
        <f>A39</f>
        <v>29.946089691002562</v>
      </c>
      <c r="V39" s="1">
        <f t="shared" si="3"/>
        <v>28.502695515449872</v>
      </c>
      <c r="W39" s="1"/>
      <c r="X39" s="1">
        <f t="shared" si="4"/>
        <v>118.46989146390425</v>
      </c>
      <c r="Y39" s="1">
        <f t="shared" si="5"/>
        <v>29.946089691002562</v>
      </c>
    </row>
    <row r="40" spans="1:33" ht="12.75">
      <c r="A40" s="1">
        <f>A39+$I$3/150</f>
        <v>30.14573028894258</v>
      </c>
      <c r="B40" s="1">
        <f>MAX($B$6*$B$2-A40+$B$4*$I$3,0.00001)</f>
        <v>28.303054917509854</v>
      </c>
      <c r="C40" s="1">
        <f>$M$2+$B$7*LN(B40)+$M$4</f>
        <v>118.46637700597762</v>
      </c>
      <c r="D40" s="1">
        <f>MAX($B$6*$B$2-(1-$F$2)/(1-$F$2^D$17)*($A40-$F$2^(D$17-1)*$B$4*$I$3),0.000001)</f>
        <v>27.650091122144936</v>
      </c>
      <c r="E40" s="1">
        <f>(1-$F$2^D$17)*($M$2+$B$7*LN(D40))/(1-$F$2)+(1-$F$2^(D$17-1))*$R$4+$F$2^(D$17-1)*$M$4</f>
        <v>118.31518300191092</v>
      </c>
      <c r="F40" s="1">
        <f>MAX($B$6*$B$2-(1-$F$2)/(1-$F$2^F$17)*($A40-$F$2^(F$17-1)*$B$4*$I$3),0.000001)</f>
        <v>27.433198052680396</v>
      </c>
      <c r="G40" s="1">
        <f>(1-$F$2^F$17)*($M$2+$B$7*LN(F40))/(1-$F$2)+(1-$F$2^(F$17-1))*$R$4+$F$2^(F$17-1)*$M$4</f>
        <v>118.17856451790726</v>
      </c>
      <c r="H40" s="1">
        <f>MAX($B$6*$B$2-(1-$F$2)/(1-$F$2^H$17)*($A40-$F$2^(H$17-1)*$B$4*$I$3),0.000001)</f>
        <v>27.325319672436873</v>
      </c>
      <c r="I40" s="1">
        <f>(1-$F$2^H$17)*($M$2+$B$7*LN(H40))/(1-$F$2)+(1-$F$2^(H$17-1))*$R$4+$F$2^(H$17-1)*$M$4</f>
        <v>118.05522626413138</v>
      </c>
      <c r="J40" s="1">
        <f>MAX($B$6*$B$2-(1-$F$2)/(1-$F$2^J$17)*($A40-$F$2^(J$17-1)*$B$4*$I$3),0.000001)</f>
        <v>27.26104384158192</v>
      </c>
      <c r="K40" s="1">
        <f>(1-$F$2^J$17)*($M$2+$B$7*LN(J40))/(1-$F$2)+(1-$F$2^(J$17-1))*$R$4+$F$2^(J$17-1)*$M$4</f>
        <v>117.94389825870144</v>
      </c>
      <c r="L40" s="1">
        <f>MAX($B$6*$B$2-(1-$F$2)/(1-$F$2^L$17)*($A40-$F$2^(L$17-1)*$B$4*$I$3),0.000001)</f>
        <v>27.218565756912962</v>
      </c>
      <c r="M40" s="1">
        <f>(1-$F$2^L$17)*($M$2+$B$7*LN(L40))/(1-$F$2)+(1-$F$2^(L$17-1))*$R$4+$F$2^(L$17-1)*$M$4</f>
        <v>117.84341754616166</v>
      </c>
      <c r="N40" s="1">
        <f>MAX($B$6*$B$2-(1-$F$2)/(1-$F$2^N$17)*($A40-$F$2^(N$17-1)*$B$4*$I$3),0.000001)</f>
        <v>27.188539876405084</v>
      </c>
      <c r="O40" s="1">
        <f>(1-$F$2^N$17)*($M$2+$B$7*LN(N40))/(1-$F$2)+(1-$F$2^(N$17-1))*$R$4+$F$2^(N$17-1)*$M$4</f>
        <v>117.7527298440842</v>
      </c>
      <c r="P40" s="1">
        <f aca="true" t="shared" si="6" ref="P40:P131">$B$6*$B$3*$B$2</f>
        <v>27</v>
      </c>
      <c r="Q40" s="1">
        <f>$R$3/(1-$B$4)</f>
        <v>115.82106318787385</v>
      </c>
      <c r="R40" s="1">
        <f>LN((1-$B$6)*$B$3*$B$2)+$B$7*LN($B$6*$B$3*$B$2+$F$2*Y40)+$B$4*$R$3/(1-$B$4)</f>
        <v>116.16788066261014</v>
      </c>
      <c r="T40" s="1">
        <f>IF(X40&gt;R40,X40,Q40)</f>
        <v>118.46637700597762</v>
      </c>
      <c r="U40" s="1">
        <f>IF(X40&gt;R40,Y40,0)</f>
        <v>29.946089691002562</v>
      </c>
      <c r="V40" s="1">
        <f aca="true" t="shared" si="7" ref="V40:V103">IF(X40&gt;R40,Z40,$B$6*$B$3*$B$2)</f>
        <v>28.303054917509854</v>
      </c>
      <c r="W40" s="1"/>
      <c r="X40" s="1">
        <f>MAX(C40,E40,G40,I40,K40,M40,O40)</f>
        <v>118.46637700597762</v>
      </c>
      <c r="Y40" s="1">
        <f>IF(X40=C40,$I$3,(Z40-$B$6*$B$2+A40)/$F$2)</f>
        <v>29.946089691002562</v>
      </c>
      <c r="Z40" s="1">
        <f>MAX(AA40:AG40)</f>
        <v>28.303054917509854</v>
      </c>
      <c r="AA40" s="1">
        <f>IF(C40=$X40,B40,"")</f>
        <v>28.303054917509854</v>
      </c>
      <c r="AB40" s="1">
        <f>IF(E40=$X40,D40,"")</f>
      </c>
      <c r="AC40" s="1">
        <f>IF(G40=$X40,F40,"")</f>
      </c>
      <c r="AD40" s="1">
        <f>IF(I40=$X40,H40,"")</f>
      </c>
      <c r="AE40" s="1">
        <f>IF(K40=$X40,J40,"")</f>
      </c>
      <c r="AF40">
        <f>IF(M40=$X40,L40,"")</f>
      </c>
      <c r="AG40">
        <f>IF(O40=$X40,N40,"")</f>
      </c>
    </row>
    <row r="41" spans="1:33" ht="12.75">
      <c r="A41" s="1">
        <f>A40+$I$3/100</f>
        <v>30.445191185852607</v>
      </c>
      <c r="B41" s="1">
        <f>MAX($B$6*$B$2-A41+$B$4*$I$3,0.00001)</f>
        <v>28.003594020599827</v>
      </c>
      <c r="C41" s="1">
        <f>$M$2+$B$7*LN(B41)+$M$4</f>
        <v>118.4610585626667</v>
      </c>
      <c r="D41" s="1">
        <f>MAX($B$6*$B$2-(1-$F$2)/(1-$F$2^D$17)*($A41-$F$2^(D$17-1)*$B$4*$I$3),0.000001)</f>
        <v>27.492687234150175</v>
      </c>
      <c r="E41" s="1">
        <f>(1-$F$2^D$17)*($M$2+$B$7*LN(D41))/(1-$F$2)+(1-$F$2^(D$17-1))*$R$4+$F$2^(D$17-1)*$M$4</f>
        <v>118.3097523413751</v>
      </c>
      <c r="F41" s="1">
        <f>MAX($B$6*$B$2-(1-$F$2)/(1-$F$2^F$17)*($A41-$F$2^(F$17-1)*$B$4*$I$3),0.000001)</f>
        <v>27.32298082483632</v>
      </c>
      <c r="G41" s="1">
        <f>(1-$F$2^F$17)*($M$2+$B$7*LN(F41))/(1-$F$2)+(1-$F$2^(F$17-1))*$R$4+$F$2^(F$17-1)*$M$4</f>
        <v>118.17309552230736</v>
      </c>
      <c r="H41" s="1">
        <f>MAX($B$6*$B$2-(1-$F$2)/(1-$F$2^H$17)*($A41-$F$2^(H$17-1)*$B$4*$I$3),0.000001)</f>
        <v>27.23857216853891</v>
      </c>
      <c r="I41" s="1">
        <f>(1-$F$2^H$17)*($M$2+$B$7*LN(H41))/(1-$F$2)+(1-$F$2^(H$17-1))*$R$4+$F$2^(H$17-1)*$M$4</f>
        <v>118.04973799819012</v>
      </c>
      <c r="J41" s="1">
        <f>MAX($B$6*$B$2-(1-$F$2)/(1-$F$2^J$17)*($A41-$F$2^(J$17-1)*$B$4*$I$3),0.000001)</f>
        <v>27.188280010808885</v>
      </c>
      <c r="K41" s="1">
        <f>(1-$F$2^J$17)*($M$2+$B$7*LN(J41))/(1-$F$2)+(1-$F$2^(J$17-1))*$R$4+$F$2^(J$17-1)*$M$4</f>
        <v>117.93839844614203</v>
      </c>
      <c r="L41" s="1">
        <f>MAX($B$6*$B$2-(1-$F$2)/(1-$F$2^L$17)*($A41-$F$2^(L$17-1)*$B$4*$I$3),0.000001)</f>
        <v>27.15504334150684</v>
      </c>
      <c r="M41" s="1">
        <f>(1-$F$2^L$17)*($M$2+$B$7*LN(L41))/(1-$F$2)+(1-$F$2^(L$17-1))*$R$4+$F$2^(L$17-1)*$M$4</f>
        <v>117.83791007593643</v>
      </c>
      <c r="N41" s="1">
        <f>MAX($B$6*$B$2-(1-$F$2)/(1-$F$2^N$17)*($A41-$F$2^(N$17-1)*$B$4*$I$3),0.000001)</f>
        <v>27.131549809048387</v>
      </c>
      <c r="O41" s="1">
        <f>(1-$F$2^N$17)*($M$2+$B$7*LN(N41))/(1-$F$2)+(1-$F$2^(N$17-1))*$R$4+$F$2^(N$17-1)*$M$4</f>
        <v>117.74721694805405</v>
      </c>
      <c r="P41" s="1">
        <f t="shared" si="6"/>
        <v>27</v>
      </c>
      <c r="Q41" s="1">
        <f>$R$3/(1-$B$4)</f>
        <v>115.82106318787385</v>
      </c>
      <c r="R41" s="1">
        <f>LN((1-$B$6)*$B$3*$B$2)+$B$7*LN($B$6*$B$3*$B$2+$F$2*Y41)+$B$4*$R$3/(1-$B$4)</f>
        <v>116.16788066261014</v>
      </c>
      <c r="T41" s="1">
        <f aca="true" t="shared" si="8" ref="T41:T104">IF(X41&gt;R41,X41,Q41)</f>
        <v>118.4610585626667</v>
      </c>
      <c r="U41" s="1">
        <f aca="true" t="shared" si="9" ref="U41:U104">IF(X41&gt;R41,Y41,0)</f>
        <v>29.946089691002562</v>
      </c>
      <c r="V41" s="1">
        <f t="shared" si="7"/>
        <v>28.003594020599827</v>
      </c>
      <c r="W41" s="1"/>
      <c r="X41" s="1">
        <f aca="true" t="shared" si="10" ref="X41:X104">MAX(C41,E41,G41,I41,K41,M41,O41)</f>
        <v>118.4610585626667</v>
      </c>
      <c r="Y41" s="1">
        <f>IF(X41=C41,$I$3,(Z41-$B$6*$B$2+A41)/$F$2)</f>
        <v>29.946089691002562</v>
      </c>
      <c r="Z41" s="1">
        <f aca="true" t="shared" si="11" ref="Z41:Z104">MAX(AA41:AG41)</f>
        <v>28.003594020599827</v>
      </c>
      <c r="AA41" s="1">
        <f aca="true" t="shared" si="12" ref="AA41:AA104">IF(C41=$X41,B41,"")</f>
        <v>28.003594020599827</v>
      </c>
      <c r="AB41" s="1">
        <f aca="true" t="shared" si="13" ref="AB41:AB104">IF(E41=$X41,D41,"")</f>
      </c>
      <c r="AC41" s="1">
        <f aca="true" t="shared" si="14" ref="AC41:AC104">IF(G41=$X41,F41,"")</f>
      </c>
      <c r="AD41" s="1">
        <f aca="true" t="shared" si="15" ref="AD41:AD104">IF(I41=$X41,H41,"")</f>
      </c>
      <c r="AE41" s="1">
        <f aca="true" t="shared" si="16" ref="AE41:AE104">IF(K41=$X41,J41,"")</f>
      </c>
      <c r="AF41">
        <f aca="true" t="shared" si="17" ref="AF41:AF104">IF(M41=$X41,L41,"")</f>
      </c>
      <c r="AG41">
        <f aca="true" t="shared" si="18" ref="AG41:AG104">IF(O41=$X41,N41,"")</f>
      </c>
    </row>
    <row r="42" spans="1:33" ht="12.75">
      <c r="A42" s="1">
        <f>A41+$I$3/100</f>
        <v>30.744652082762634</v>
      </c>
      <c r="B42" s="1">
        <f>MAX($B$6*$B$2-A42+$B$4*$I$3,0.00001)</f>
        <v>27.7041331236898</v>
      </c>
      <c r="C42" s="1">
        <f>$M$2+$B$7*LN(B42)+$M$4</f>
        <v>118.45568293891043</v>
      </c>
      <c r="D42" s="1">
        <f>MAX($B$6*$B$2-(1-$F$2)/(1-$F$2^D$17)*($A42-$F$2^(D$17-1)*$B$4*$I$3),0.000001)</f>
        <v>27.335283346155418</v>
      </c>
      <c r="E42" s="1">
        <f>(1-$F$2^D$17)*($M$2+$B$7*LN(D42))/(1-$F$2)+(1-$F$2^(D$17-1))*$R$4+$F$2^(D$17-1)*$M$4</f>
        <v>118.30429049924504</v>
      </c>
      <c r="F42" s="1">
        <f>MAX($B$6*$B$2-(1-$F$2)/(1-$F$2^F$17)*($A42-$F$2^(F$17-1)*$B$4*$I$3),0.000001)</f>
        <v>27.212763596992247</v>
      </c>
      <c r="G42" s="1">
        <f>(1-$F$2^F$17)*($M$2+$B$7*LN(F42))/(1-$F$2)+(1-$F$2^(F$17-1))*$R$4+$F$2^(F$17-1)*$M$4</f>
        <v>118.16760442086921</v>
      </c>
      <c r="H42" s="1">
        <f>MAX($B$6*$B$2-(1-$F$2)/(1-$F$2^H$17)*($A42-$F$2^(H$17-1)*$B$4*$I$3),0.000001)</f>
        <v>27.15182466464094</v>
      </c>
      <c r="I42" s="1">
        <f>(1-$F$2^H$17)*($M$2+$B$7*LN(H42))/(1-$F$2)+(1-$F$2^(H$17-1))*$R$4+$F$2^(H$17-1)*$M$4</f>
        <v>118.04423222569605</v>
      </c>
      <c r="J42" s="1">
        <f>MAX($B$6*$B$2-(1-$F$2)/(1-$F$2^J$17)*($A42-$F$2^(J$17-1)*$B$4*$I$3),0.000001)</f>
        <v>27.115516180035854</v>
      </c>
      <c r="K42" s="1">
        <f>(1-$F$2^J$17)*($M$2+$B$7*LN(J42))/(1-$F$2)+(1-$F$2^(J$17-1))*$R$4+$F$2^(J$17-1)*$M$4</f>
        <v>117.93288389472688</v>
      </c>
      <c r="L42" s="1">
        <f>MAX($B$6*$B$2-(1-$F$2)/(1-$F$2^L$17)*($A42-$F$2^(L$17-1)*$B$4*$I$3),0.000001)</f>
        <v>27.09152092610072</v>
      </c>
      <c r="M42" s="1">
        <f>(1-$F$2^L$17)*($M$2+$B$7*LN(L42))/(1-$F$2)+(1-$F$2^(L$17-1))*$R$4+$F$2^(L$17-1)*$M$4</f>
        <v>117.83238970726738</v>
      </c>
      <c r="N42" s="1">
        <f>MAX($B$6*$B$2-(1-$F$2)/(1-$F$2^N$17)*($A42-$F$2^(N$17-1)*$B$4*$I$3),0.000001)</f>
        <v>27.074559741691687</v>
      </c>
      <c r="O42" s="1">
        <f>(1-$F$2^N$17)*($M$2+$B$7*LN(N42))/(1-$F$2)+(1-$F$2^(N$17-1))*$R$4+$F$2^(N$17-1)*$M$4</f>
        <v>117.74169245995246</v>
      </c>
      <c r="P42" s="1">
        <f t="shared" si="6"/>
        <v>27</v>
      </c>
      <c r="Q42" s="1">
        <f>$R$3/(1-$B$4)</f>
        <v>115.82106318787385</v>
      </c>
      <c r="R42" s="1">
        <f>LN((1-$B$6)*$B$3*$B$2)+$B$7*LN($B$6*$B$3*$B$2+$F$2*Y42)+$B$4*$R$3/(1-$B$4)</f>
        <v>116.16788066261014</v>
      </c>
      <c r="T42" s="1">
        <f t="shared" si="8"/>
        <v>118.45568293891043</v>
      </c>
      <c r="U42" s="1">
        <f t="shared" si="9"/>
        <v>29.946089691002562</v>
      </c>
      <c r="V42" s="1">
        <f t="shared" si="7"/>
        <v>27.7041331236898</v>
      </c>
      <c r="W42" s="1"/>
      <c r="X42" s="1">
        <f t="shared" si="10"/>
        <v>118.45568293891043</v>
      </c>
      <c r="Y42" s="1">
        <f>IF(X42=C42,$I$3,(Z42-$B$6*$B$2+A42)/$F$2)</f>
        <v>29.946089691002562</v>
      </c>
      <c r="Z42" s="1">
        <f t="shared" si="11"/>
        <v>27.7041331236898</v>
      </c>
      <c r="AA42" s="1">
        <f t="shared" si="12"/>
        <v>27.7041331236898</v>
      </c>
      <c r="AB42" s="1">
        <f t="shared" si="13"/>
      </c>
      <c r="AC42" s="1">
        <f t="shared" si="14"/>
      </c>
      <c r="AD42" s="1">
        <f t="shared" si="15"/>
      </c>
      <c r="AE42" s="1">
        <f t="shared" si="16"/>
      </c>
      <c r="AF42">
        <f t="shared" si="17"/>
      </c>
      <c r="AG42">
        <f t="shared" si="18"/>
      </c>
    </row>
    <row r="43" spans="1:33" ht="12.75">
      <c r="A43" s="1">
        <f>A42+$I$3/100</f>
        <v>31.04411297967266</v>
      </c>
      <c r="B43" s="1">
        <f>MAX($B$6*$B$2-A43+$B$4*$I$3,0.00001)</f>
        <v>27.404672226779773</v>
      </c>
      <c r="C43" s="1">
        <f>$M$2+$B$7*LN(B43)+$M$4</f>
        <v>118.4502488917998</v>
      </c>
      <c r="D43" s="1">
        <f>MAX($B$6*$B$2-(1-$F$2)/(1-$F$2^D$17)*($A43-$F$2^(D$17-1)*$B$4*$I$3),0.000001)</f>
        <v>27.17787945816066</v>
      </c>
      <c r="E43" s="1">
        <f>(1-$F$2^D$17)*($M$2+$B$7*LN(D43))/(1-$F$2)+(1-$F$2^(D$17-1))*$R$4+$F$2^(D$17-1)*$M$4</f>
        <v>118.29879711537689</v>
      </c>
      <c r="F43" s="1">
        <f>MAX($B$6*$B$2-(1-$F$2)/(1-$F$2^F$17)*($A43-$F$2^(F$17-1)*$B$4*$I$3),0.000001)</f>
        <v>27.10254636914817</v>
      </c>
      <c r="G43" s="1">
        <f>(1-$F$2^F$17)*($M$2+$B$7*LN(F43))/(1-$F$2)+(1-$F$2^(F$17-1))*$R$4+$F$2^(F$17-1)*$M$4</f>
        <v>118.16209103416246</v>
      </c>
      <c r="H43" s="1">
        <f>MAX($B$6*$B$2-(1-$F$2)/(1-$F$2^H$17)*($A43-$F$2^(H$17-1)*$B$4*$I$3),0.000001)</f>
        <v>27.065077160742977</v>
      </c>
      <c r="I43" s="1">
        <f>(1-$F$2^H$17)*($M$2+$B$7*LN(H43))/(1-$F$2)+(1-$F$2^(H$17-1))*$R$4+$F$2^(H$17-1)*$M$4</f>
        <v>118.03870883460635</v>
      </c>
      <c r="J43" s="1">
        <f>MAX($B$6*$B$2-(1-$F$2)/(1-$F$2^J$17)*($A43-$F$2^(J$17-1)*$B$4*$I$3),0.000001)</f>
        <v>27.04275234926282</v>
      </c>
      <c r="K43" s="1">
        <f>(1-$F$2^J$17)*($M$2+$B$7*LN(J43))/(1-$F$2)+(1-$F$2^(J$17-1))*$R$4+$F$2^(J$17-1)*$M$4</f>
        <v>117.92735452524687</v>
      </c>
      <c r="L43" s="1">
        <f>MAX($B$6*$B$2-(1-$F$2)/(1-$F$2^L$17)*($A43-$F$2^(L$17-1)*$B$4*$I$3),0.000001)</f>
        <v>27.027998510694598</v>
      </c>
      <c r="M43" s="1">
        <f>(1-$F$2^L$17)*($M$2+$B$7*LN(L43))/(1-$F$2)+(1-$F$2^(L$17-1))*$R$4+$F$2^(L$17-1)*$M$4</f>
        <v>117.82685637959658</v>
      </c>
      <c r="N43" s="1">
        <f>MAX($B$6*$B$2-(1-$F$2)/(1-$F$2^N$17)*($A43-$F$2^(N$17-1)*$B$4*$I$3),0.000001)</f>
        <v>27.01756967433499</v>
      </c>
      <c r="O43" s="1">
        <f>(1-$F$2^N$17)*($M$2+$B$7*LN(N43))/(1-$F$2)+(1-$F$2^(N$17-1))*$R$4+$F$2^(N$17-1)*$M$4</f>
        <v>117.73615633092695</v>
      </c>
      <c r="P43" s="1">
        <f t="shared" si="6"/>
        <v>27</v>
      </c>
      <c r="Q43" s="1">
        <f>$R$3/(1-$B$4)</f>
        <v>115.82106318787385</v>
      </c>
      <c r="R43" s="1">
        <f>LN((1-$B$6)*$B$3*$B$2)+$B$7*LN($B$6*$B$3*$B$2+$F$2*Y43)+$B$4*$R$3/(1-$B$4)</f>
        <v>116.16788066261014</v>
      </c>
      <c r="T43" s="1">
        <f t="shared" si="8"/>
        <v>118.4502488917998</v>
      </c>
      <c r="U43" s="1">
        <f t="shared" si="9"/>
        <v>29.946089691002562</v>
      </c>
      <c r="V43" s="1">
        <f t="shared" si="7"/>
        <v>27.404672226779773</v>
      </c>
      <c r="W43" s="1"/>
      <c r="X43" s="1">
        <f t="shared" si="10"/>
        <v>118.4502488917998</v>
      </c>
      <c r="Y43" s="1">
        <f>IF(X43=C43,$I$3,(Z43-$B$6*$B$2+A43)/$F$2)</f>
        <v>29.946089691002562</v>
      </c>
      <c r="Z43" s="1">
        <f t="shared" si="11"/>
        <v>27.404672226779773</v>
      </c>
      <c r="AA43" s="1">
        <f t="shared" si="12"/>
        <v>27.404672226779773</v>
      </c>
      <c r="AB43" s="1">
        <f t="shared" si="13"/>
      </c>
      <c r="AC43" s="1">
        <f t="shared" si="14"/>
      </c>
      <c r="AD43" s="1">
        <f t="shared" si="15"/>
      </c>
      <c r="AE43" s="1">
        <f t="shared" si="16"/>
      </c>
      <c r="AF43">
        <f t="shared" si="17"/>
      </c>
      <c r="AG43">
        <f t="shared" si="18"/>
      </c>
    </row>
    <row r="44" spans="1:33" ht="12.75">
      <c r="A44" s="1">
        <f>A43+$I$3/100</f>
        <v>31.34357387658269</v>
      </c>
      <c r="B44" s="1">
        <f>MAX($B$6*$B$2-A44+$B$4*$I$3,0.00001)</f>
        <v>27.105211329869746</v>
      </c>
      <c r="C44" s="1">
        <f>$M$2+$B$7*LN(B44)+$M$4</f>
        <v>118.44475513745518</v>
      </c>
      <c r="D44" s="1">
        <f>MAX($B$6*$B$2-(1-$F$2)/(1-$F$2^D$17)*($A44-$F$2^(D$17-1)*$B$4*$I$3),0.000001)</f>
        <v>27.020475570165903</v>
      </c>
      <c r="E44" s="1">
        <f>(1-$F$2^D$17)*($M$2+$B$7*LN(D44))/(1-$F$2)+(1-$F$2^(D$17-1))*$R$4+$F$2^(D$17-1)*$M$4</f>
        <v>118.29327182335112</v>
      </c>
      <c r="F44" s="1">
        <f>MAX($B$6*$B$2-(1-$F$2)/(1-$F$2^F$17)*($A44-$F$2^(F$17-1)*$B$4*$I$3),0.000001)</f>
        <v>26.992329141304094</v>
      </c>
      <c r="G44" s="1">
        <f>(1-$F$2^F$17)*($M$2+$B$7*LN(F44))/(1-$F$2)+(1-$F$2^(F$17-1))*$R$4+$F$2^(F$17-1)*$M$4</f>
        <v>118.15655518056317</v>
      </c>
      <c r="H44" s="1">
        <f>MAX($B$6*$B$2-(1-$F$2)/(1-$F$2^H$17)*($A44-$F$2^(H$17-1)*$B$4*$I$3),0.000001)</f>
        <v>26.97832965684501</v>
      </c>
      <c r="I44" s="1">
        <f>(1-$F$2^H$17)*($M$2+$B$7*LN(H44))/(1-$F$2)+(1-$F$2^(H$17-1))*$R$4+$F$2^(H$17-1)*$M$4</f>
        <v>118.03316771179915</v>
      </c>
      <c r="J44" s="1">
        <f>MAX($B$6*$B$2-(1-$F$2)/(1-$F$2^J$17)*($A44-$F$2^(J$17-1)*$B$4*$I$3),0.000001)</f>
        <v>26.96998851848979</v>
      </c>
      <c r="K44" s="1">
        <f>(1-$F$2^J$17)*($M$2+$B$7*LN(J44))/(1-$F$2)+(1-$F$2^(J$17-1))*$R$4+$F$2^(J$17-1)*$M$4</f>
        <v>117.92181025785261</v>
      </c>
      <c r="L44" s="1">
        <f>MAX($B$6*$B$2-(1-$F$2)/(1-$F$2^L$17)*($A44-$F$2^(L$17-1)*$B$4*$I$3),0.000001)</f>
        <v>26.964476095288475</v>
      </c>
      <c r="M44" s="1">
        <f>(1-$F$2^L$17)*($M$2+$B$7*LN(L44))/(1-$F$2)+(1-$F$2^(L$17-1))*$R$4+$F$2^(L$17-1)*$M$4</f>
        <v>117.82131003193864</v>
      </c>
      <c r="N44" s="1">
        <f>MAX($B$6*$B$2-(1-$F$2)/(1-$F$2^N$17)*($A44-$F$2^(N$17-1)*$B$4*$I$3),0.000001)</f>
        <v>26.960579606978293</v>
      </c>
      <c r="O44" s="1">
        <f>(1-$F$2^N$17)*($M$2+$B$7*LN(N44))/(1-$F$2)+(1-$F$2^(N$17-1))*$R$4+$F$2^(N$17-1)*$M$4</f>
        <v>117.73060851181553</v>
      </c>
      <c r="P44" s="1">
        <f t="shared" si="6"/>
        <v>27</v>
      </c>
      <c r="Q44" s="1">
        <f>$R$3/(1-$B$4)</f>
        <v>115.82106318787385</v>
      </c>
      <c r="R44" s="1">
        <f>LN((1-$B$6)*$B$3*$B$2)+$B$7*LN($B$6*$B$3*$B$2+$F$2*Y44)+$B$4*$R$3/(1-$B$4)</f>
        <v>116.16788066261014</v>
      </c>
      <c r="T44" s="1">
        <f t="shared" si="8"/>
        <v>118.44475513745518</v>
      </c>
      <c r="U44" s="1">
        <f t="shared" si="9"/>
        <v>29.946089691002562</v>
      </c>
      <c r="V44" s="1">
        <f t="shared" si="7"/>
        <v>27.105211329869746</v>
      </c>
      <c r="W44" s="1"/>
      <c r="X44" s="1">
        <f t="shared" si="10"/>
        <v>118.44475513745518</v>
      </c>
      <c r="Y44" s="1">
        <f>IF(X44=C44,$I$3,(Z44-$B$6*$B$2+A44)/$F$2)</f>
        <v>29.946089691002562</v>
      </c>
      <c r="Z44" s="1">
        <f t="shared" si="11"/>
        <v>27.105211329869746</v>
      </c>
      <c r="AA44" s="1">
        <f t="shared" si="12"/>
        <v>27.105211329869746</v>
      </c>
      <c r="AB44" s="1">
        <f t="shared" si="13"/>
      </c>
      <c r="AC44" s="1">
        <f t="shared" si="14"/>
      </c>
      <c r="AD44" s="1">
        <f t="shared" si="15"/>
      </c>
      <c r="AE44" s="1">
        <f t="shared" si="16"/>
      </c>
      <c r="AF44">
        <f t="shared" si="17"/>
      </c>
      <c r="AG44">
        <f t="shared" si="18"/>
      </c>
    </row>
    <row r="45" spans="1:33" ht="12.75">
      <c r="A45" s="1">
        <f>A44+$I$3/100</f>
        <v>31.643034773492715</v>
      </c>
      <c r="B45" s="1">
        <f>MAX($B$6*$B$2-A45+$B$4*$I$3,0.00001)</f>
        <v>26.80575043295972</v>
      </c>
      <c r="C45" s="1">
        <f>$M$2+$B$7*LN(B45)+$M$4</f>
        <v>118.43920034920555</v>
      </c>
      <c r="D45" s="1">
        <f>MAX($B$6*$B$2-(1-$F$2)/(1-$F$2^D$17)*($A45-$F$2^(D$17-1)*$B$4*$I$3),0.000001)</f>
        <v>26.863071682171142</v>
      </c>
      <c r="E45" s="1">
        <f>(1-$F$2^D$17)*($M$2+$B$7*LN(D45))/(1-$F$2)+(1-$F$2^(D$17-1))*$R$4+$F$2^(D$17-1)*$M$4</f>
        <v>118.28771425032588</v>
      </c>
      <c r="F45" s="1">
        <f>MAX($B$6*$B$2-(1-$F$2)/(1-$F$2^F$17)*($A45-$F$2^(F$17-1)*$B$4*$I$3),0.000001)</f>
        <v>26.88211191346002</v>
      </c>
      <c r="G45" s="1">
        <f>(1-$F$2^F$17)*($M$2+$B$7*LN(F45))/(1-$F$2)+(1-$F$2^(F$17-1))*$R$4+$F$2^(F$17-1)*$M$4</f>
        <v>118.15099667621801</v>
      </c>
      <c r="H45" s="1">
        <f>MAX($B$6*$B$2-(1-$F$2)/(1-$F$2^H$17)*($A45-$F$2^(H$17-1)*$B$4*$I$3),0.000001)</f>
        <v>26.891582152947045</v>
      </c>
      <c r="I45" s="1">
        <f>(1-$F$2^H$17)*($M$2+$B$7*LN(H45))/(1-$F$2)+(1-$F$2^(H$17-1))*$R$4+$F$2^(H$17-1)*$M$4</f>
        <v>118.02760874305955</v>
      </c>
      <c r="J45" s="1">
        <f>MAX($B$6*$B$2-(1-$F$2)/(1-$F$2^J$17)*($A45-$F$2^(J$17-1)*$B$4*$I$3),0.000001)</f>
        <v>26.897224687716758</v>
      </c>
      <c r="K45" s="1">
        <f>(1-$F$2^J$17)*($M$2+$B$7*LN(J45))/(1-$F$2)+(1-$F$2^(J$17-1))*$R$4+$F$2^(J$17-1)*$M$4</f>
        <v>117.91625101204752</v>
      </c>
      <c r="L45" s="1">
        <f>MAX($B$6*$B$2-(1-$F$2)/(1-$F$2^L$17)*($A45-$F$2^(L$17-1)*$B$4*$I$3),0.000001)</f>
        <v>26.900953679882353</v>
      </c>
      <c r="M45" s="1">
        <f>(1-$F$2^L$17)*($M$2+$B$7*LN(L45))/(1-$F$2)+(1-$F$2^(L$17-1))*$R$4+$F$2^(L$17-1)*$M$4</f>
        <v>117.81575060287662</v>
      </c>
      <c r="N45" s="1">
        <f>MAX($B$6*$B$2-(1-$F$2)/(1-$F$2^N$17)*($A45-$F$2^(N$17-1)*$B$4*$I$3),0.000001)</f>
        <v>26.903589539621592</v>
      </c>
      <c r="O45" s="1">
        <f>(1-$F$2^N$17)*($M$2+$B$7*LN(N45))/(1-$F$2)+(1-$F$2^(N$17-1))*$R$4+$F$2^(N$17-1)*$M$4</f>
        <v>117.72504895314421</v>
      </c>
      <c r="P45" s="1">
        <f t="shared" si="6"/>
        <v>27</v>
      </c>
      <c r="Q45" s="1">
        <f>$R$3/(1-$B$4)</f>
        <v>115.82106318787385</v>
      </c>
      <c r="R45" s="1">
        <f>LN((1-$B$6)*$B$3*$B$2)+$B$7*LN($B$6*$B$3*$B$2+$F$2*Y45)+$B$4*$R$3/(1-$B$4)</f>
        <v>116.16788066261014</v>
      </c>
      <c r="T45" s="1">
        <f t="shared" si="8"/>
        <v>118.43920034920555</v>
      </c>
      <c r="U45" s="1">
        <f t="shared" si="9"/>
        <v>29.946089691002562</v>
      </c>
      <c r="V45" s="1">
        <f t="shared" si="7"/>
        <v>26.80575043295972</v>
      </c>
      <c r="W45" s="1"/>
      <c r="X45" s="1">
        <f t="shared" si="10"/>
        <v>118.43920034920555</v>
      </c>
      <c r="Y45" s="1">
        <f>IF(X45=C45,$I$3,(Z45-$B$6*$B$2+A45)/$F$2)</f>
        <v>29.946089691002562</v>
      </c>
      <c r="Z45" s="1">
        <f t="shared" si="11"/>
        <v>26.80575043295972</v>
      </c>
      <c r="AA45" s="1">
        <f t="shared" si="12"/>
        <v>26.80575043295972</v>
      </c>
      <c r="AB45" s="1">
        <f t="shared" si="13"/>
      </c>
      <c r="AC45" s="1">
        <f t="shared" si="14"/>
      </c>
      <c r="AD45" s="1">
        <f t="shared" si="15"/>
      </c>
      <c r="AE45" s="1">
        <f t="shared" si="16"/>
      </c>
      <c r="AF45">
        <f t="shared" si="17"/>
      </c>
      <c r="AG45">
        <f t="shared" si="18"/>
      </c>
    </row>
    <row r="46" spans="1:33" ht="12.75">
      <c r="A46" s="1">
        <f>A45+$I$3/100</f>
        <v>31.942495670402742</v>
      </c>
      <c r="B46" s="1">
        <f>MAX($B$6*$B$2-A46+$B$4*$I$3,0.00001)</f>
        <v>26.506289536049692</v>
      </c>
      <c r="C46" s="1">
        <f>$M$2+$B$7*LN(B46)+$M$4</f>
        <v>118.43358315566553</v>
      </c>
      <c r="D46" s="1">
        <f>MAX($B$6*$B$2-(1-$F$2)/(1-$F$2^D$17)*($A46-$F$2^(D$17-1)*$B$4*$I$3),0.000001)</f>
        <v>26.705667794176385</v>
      </c>
      <c r="E46" s="1">
        <f>(1-$F$2^D$17)*($M$2+$B$7*LN(D46))/(1-$F$2)+(1-$F$2^(D$17-1))*$R$4+$F$2^(D$17-1)*$M$4</f>
        <v>118.28212401688597</v>
      </c>
      <c r="F46" s="1">
        <f>MAX($B$6*$B$2-(1-$F$2)/(1-$F$2^F$17)*($A46-$F$2^(F$17-1)*$B$4*$I$3),0.000001)</f>
        <v>26.771894685615944</v>
      </c>
      <c r="G46" s="1">
        <f>(1-$F$2^F$17)*($M$2+$B$7*LN(F46))/(1-$F$2)+(1-$F$2^(F$17-1))*$R$4+$F$2^(F$17-1)*$M$4</f>
        <v>118.1454153350076</v>
      </c>
      <c r="H46" s="1">
        <f>MAX($B$6*$B$2-(1-$F$2)/(1-$F$2^H$17)*($A46-$F$2^(H$17-1)*$B$4*$I$3),0.000001)</f>
        <v>26.804834649049077</v>
      </c>
      <c r="I46" s="1">
        <f>(1-$F$2^H$17)*($M$2+$B$7*LN(H46))/(1-$F$2)+(1-$F$2^(H$17-1))*$R$4+$F$2^(H$17-1)*$M$4</f>
        <v>118.02203181306558</v>
      </c>
      <c r="J46" s="1">
        <f>MAX($B$6*$B$2-(1-$F$2)/(1-$F$2^J$17)*($A46-$F$2^(J$17-1)*$B$4*$I$3),0.000001)</f>
        <v>26.824460856943723</v>
      </c>
      <c r="K46" s="1">
        <f>(1-$F$2^J$17)*($M$2+$B$7*LN(J46))/(1-$F$2)+(1-$F$2^(J$17-1))*$R$4+$F$2^(J$17-1)*$M$4</f>
        <v>117.91067670668087</v>
      </c>
      <c r="L46" s="1">
        <f>MAX($B$6*$B$2-(1-$F$2)/(1-$F$2^L$17)*($A46-$F$2^(L$17-1)*$B$4*$I$3),0.000001)</f>
        <v>26.83743126447623</v>
      </c>
      <c r="M46" s="1">
        <f>(1-$F$2^L$17)*($M$2+$B$7*LN(L46))/(1-$F$2)+(1-$F$2^(L$17-1))*$R$4+$F$2^(L$17-1)*$M$4</f>
        <v>117.810178030558</v>
      </c>
      <c r="N46" s="1">
        <f>MAX($B$6*$B$2-(1-$F$2)/(1-$F$2^N$17)*($A46-$F$2^(N$17-1)*$B$4*$I$3),0.000001)</f>
        <v>26.846599472264895</v>
      </c>
      <c r="O46" s="1">
        <f>(1-$F$2^N$17)*($M$2+$B$7*LN(N46))/(1-$F$2)+(1-$F$2^(N$17-1))*$R$4+$F$2^(N$17-1)*$M$4</f>
        <v>117.71947760512421</v>
      </c>
      <c r="P46" s="1">
        <f t="shared" si="6"/>
        <v>27</v>
      </c>
      <c r="Q46" s="1">
        <f>$R$3/(1-$B$4)</f>
        <v>115.82106318787385</v>
      </c>
      <c r="R46" s="1">
        <f>LN((1-$B$6)*$B$3*$B$2)+$B$7*LN($B$6*$B$3*$B$2+$F$2*Y46)+$B$4*$R$3/(1-$B$4)</f>
        <v>116.16788066261014</v>
      </c>
      <c r="T46" s="1">
        <f t="shared" si="8"/>
        <v>118.43358315566553</v>
      </c>
      <c r="U46" s="1">
        <f t="shared" si="9"/>
        <v>29.946089691002562</v>
      </c>
      <c r="V46" s="1">
        <f t="shared" si="7"/>
        <v>26.506289536049692</v>
      </c>
      <c r="W46" s="1"/>
      <c r="X46" s="1">
        <f t="shared" si="10"/>
        <v>118.43358315566553</v>
      </c>
      <c r="Y46" s="1">
        <f>IF(X46=C46,$I$3,(Z46-$B$6*$B$2+A46)/$F$2)</f>
        <v>29.946089691002562</v>
      </c>
      <c r="Z46" s="1">
        <f t="shared" si="11"/>
        <v>26.506289536049692</v>
      </c>
      <c r="AA46" s="1">
        <f t="shared" si="12"/>
        <v>26.506289536049692</v>
      </c>
      <c r="AB46" s="1">
        <f t="shared" si="13"/>
      </c>
      <c r="AC46" s="1">
        <f t="shared" si="14"/>
      </c>
      <c r="AD46" s="1">
        <f t="shared" si="15"/>
      </c>
      <c r="AE46" s="1">
        <f t="shared" si="16"/>
      </c>
      <c r="AF46">
        <f t="shared" si="17"/>
      </c>
      <c r="AG46">
        <f t="shared" si="18"/>
      </c>
    </row>
    <row r="47" spans="1:33" ht="12.75">
      <c r="A47" s="1">
        <f>A46+$I$3/100</f>
        <v>32.24195656731277</v>
      </c>
      <c r="B47" s="1">
        <f>MAX($B$6*$B$2-A47+$B$4*$I$3,0.00001)</f>
        <v>26.206828639139665</v>
      </c>
      <c r="C47" s="1">
        <f>$M$2+$B$7*LN(B47)+$M$4</f>
        <v>118.42790213870305</v>
      </c>
      <c r="D47" s="1">
        <f>MAX($B$6*$B$2-(1-$F$2)/(1-$F$2^D$17)*($A47-$F$2^(D$17-1)*$B$4*$I$3),0.000001)</f>
        <v>26.548263906181628</v>
      </c>
      <c r="E47" s="1">
        <f>(1-$F$2^D$17)*($M$2+$B$7*LN(D47))/(1-$F$2)+(1-$F$2^(D$17-1))*$R$4+$F$2^(D$17-1)*$M$4</f>
        <v>118.27650073688741</v>
      </c>
      <c r="F47" s="1">
        <f>MAX($B$6*$B$2-(1-$F$2)/(1-$F$2^F$17)*($A47-$F$2^(F$17-1)*$B$4*$I$3),0.000001)</f>
        <v>26.66167745777187</v>
      </c>
      <c r="G47" s="1">
        <f>(1-$F$2^F$17)*($M$2+$B$7*LN(F47))/(1-$F$2)+(1-$F$2^(F$17-1))*$R$4+$F$2^(F$17-1)*$M$4</f>
        <v>118.13981096850904</v>
      </c>
      <c r="H47" s="1">
        <f>MAX($B$6*$B$2-(1-$F$2)/(1-$F$2^H$17)*($A47-$F$2^(H$17-1)*$B$4*$I$3),0.000001)</f>
        <v>26.718087145151113</v>
      </c>
      <c r="I47" s="1">
        <f>(1-$F$2^H$17)*($M$2+$B$7*LN(H47))/(1-$F$2)+(1-$F$2^(H$17-1))*$R$4+$F$2^(H$17-1)*$M$4</f>
        <v>118.01643680537384</v>
      </c>
      <c r="J47" s="1">
        <f>MAX($B$6*$B$2-(1-$F$2)/(1-$F$2^J$17)*($A47-$F$2^(J$17-1)*$B$4*$I$3),0.000001)</f>
        <v>26.751697026170692</v>
      </c>
      <c r="K47" s="1">
        <f>(1-$F$2^J$17)*($M$2+$B$7*LN(J47))/(1-$F$2)+(1-$F$2^(J$17-1))*$R$4+$F$2^(J$17-1)*$M$4</f>
        <v>117.90508725994067</v>
      </c>
      <c r="L47" s="1">
        <f>MAX($B$6*$B$2-(1-$F$2)/(1-$F$2^L$17)*($A47-$F$2^(L$17-1)*$B$4*$I$3),0.000001)</f>
        <v>26.773908849070107</v>
      </c>
      <c r="M47" s="1">
        <f>(1-$F$2^L$17)*($M$2+$B$7*LN(L47))/(1-$F$2)+(1-$F$2^(L$17-1))*$R$4+$F$2^(L$17-1)*$M$4</f>
        <v>117.80459225269058</v>
      </c>
      <c r="N47" s="1">
        <f>MAX($B$6*$B$2-(1-$F$2)/(1-$F$2^N$17)*($A47-$F$2^(N$17-1)*$B$4*$I$3),0.000001)</f>
        <v>26.789609404908198</v>
      </c>
      <c r="O47" s="1">
        <f>(1-$F$2^N$17)*($M$2+$B$7*LN(N47))/(1-$F$2)+(1-$F$2^(N$17-1))*$R$4+$F$2^(N$17-1)*$M$4</f>
        <v>117.7138944176493</v>
      </c>
      <c r="P47" s="1">
        <f t="shared" si="6"/>
        <v>27</v>
      </c>
      <c r="Q47" s="1">
        <f>$R$3/(1-$B$4)</f>
        <v>115.82106318787385</v>
      </c>
      <c r="R47" s="1">
        <f>LN((1-$B$6)*$B$3*$B$2)+$B$7*LN($B$6*$B$3*$B$2+$F$2*Y47)+$B$4*$R$3/(1-$B$4)</f>
        <v>116.16788066261014</v>
      </c>
      <c r="T47" s="1">
        <f t="shared" si="8"/>
        <v>118.42790213870305</v>
      </c>
      <c r="U47" s="1">
        <f t="shared" si="9"/>
        <v>29.946089691002562</v>
      </c>
      <c r="V47" s="1">
        <f t="shared" si="7"/>
        <v>26.206828639139665</v>
      </c>
      <c r="W47" s="1"/>
      <c r="X47" s="1">
        <f t="shared" si="10"/>
        <v>118.42790213870305</v>
      </c>
      <c r="Y47" s="1">
        <f>IF(X47=C47,$I$3,(Z47-$B$6*$B$2+A47)/$F$2)</f>
        <v>29.946089691002562</v>
      </c>
      <c r="Z47" s="1">
        <f t="shared" si="11"/>
        <v>26.206828639139665</v>
      </c>
      <c r="AA47" s="1">
        <f t="shared" si="12"/>
        <v>26.206828639139665</v>
      </c>
      <c r="AB47" s="1">
        <f t="shared" si="13"/>
      </c>
      <c r="AC47" s="1">
        <f t="shared" si="14"/>
      </c>
      <c r="AD47" s="1">
        <f t="shared" si="15"/>
      </c>
      <c r="AE47" s="1">
        <f t="shared" si="16"/>
      </c>
      <c r="AF47">
        <f t="shared" si="17"/>
      </c>
      <c r="AG47">
        <f t="shared" si="18"/>
      </c>
    </row>
    <row r="48" spans="1:33" ht="12.75">
      <c r="A48" s="1">
        <f>A47+$I$3/100</f>
        <v>32.541417464222796</v>
      </c>
      <c r="B48" s="1">
        <f>MAX($B$6*$B$2-A48+$B$4*$I$3,0.00001)</f>
        <v>25.90736774222964</v>
      </c>
      <c r="C48" s="1">
        <f>$M$2+$B$7*LN(B48)+$M$4</f>
        <v>118.42215583129033</v>
      </c>
      <c r="D48" s="1">
        <f>MAX($B$6*$B$2-(1-$F$2)/(1-$F$2^D$17)*($A48-$F$2^(D$17-1)*$B$4*$I$3),0.000001)</f>
        <v>26.39086001818687</v>
      </c>
      <c r="E48" s="1">
        <f>(1-$F$2^D$17)*($M$2+$B$7*LN(D48))/(1-$F$2)+(1-$F$2^(D$17-1))*$R$4+$F$2^(D$17-1)*$M$4</f>
        <v>118.27084401729748</v>
      </c>
      <c r="F48" s="1">
        <f>MAX($B$6*$B$2-(1-$F$2)/(1-$F$2^F$17)*($A48-$F$2^(F$17-1)*$B$4*$I$3),0.000001)</f>
        <v>26.55146022992779</v>
      </c>
      <c r="G48" s="1">
        <f>(1-$F$2^F$17)*($M$2+$B$7*LN(F48))/(1-$F$2)+(1-$F$2^(F$17-1))*$R$4+$F$2^(F$17-1)*$M$4</f>
        <v>118.13418338595788</v>
      </c>
      <c r="H48" s="1">
        <f>MAX($B$6*$B$2-(1-$F$2)/(1-$F$2^H$17)*($A48-$F$2^(H$17-1)*$B$4*$I$3),0.000001)</f>
        <v>26.63133964125315</v>
      </c>
      <c r="I48" s="1">
        <f>(1-$F$2^H$17)*($M$2+$B$7*LN(H48))/(1-$F$2)+(1-$F$2^(H$17-1))*$R$4+$F$2^(H$17-1)*$M$4</f>
        <v>118.01082360240487</v>
      </c>
      <c r="J48" s="1">
        <f>MAX($B$6*$B$2-(1-$F$2)/(1-$F$2^J$17)*($A48-$F$2^(J$17-1)*$B$4*$I$3),0.000001)</f>
        <v>26.678933195397658</v>
      </c>
      <c r="K48" s="1">
        <f>(1-$F$2^J$17)*($M$2+$B$7*LN(J48))/(1-$F$2)+(1-$F$2^(J$17-1))*$R$4+$F$2^(J$17-1)*$M$4</f>
        <v>117.89948258934639</v>
      </c>
      <c r="L48" s="1">
        <f>MAX($B$6*$B$2-(1-$F$2)/(1-$F$2^L$17)*($A48-$F$2^(L$17-1)*$B$4*$I$3),0.000001)</f>
        <v>26.710386433663984</v>
      </c>
      <c r="M48" s="1">
        <f>(1-$F$2^L$17)*($M$2+$B$7*LN(L48))/(1-$F$2)+(1-$F$2^(L$17-1))*$R$4+$F$2^(L$17-1)*$M$4</f>
        <v>117.7989932065382</v>
      </c>
      <c r="N48" s="1">
        <f>MAX($B$6*$B$2-(1-$F$2)/(1-$F$2^N$17)*($A48-$F$2^(N$17-1)*$B$4*$I$3),0.000001)</f>
        <v>26.7326193375515</v>
      </c>
      <c r="O48" s="1">
        <f>(1-$F$2^N$17)*($M$2+$B$7*LN(N48))/(1-$F$2)+(1-$F$2^(N$17-1))*$R$4+$F$2^(N$17-1)*$M$4</f>
        <v>117.70829934029321</v>
      </c>
      <c r="P48" s="1">
        <f t="shared" si="6"/>
        <v>27</v>
      </c>
      <c r="Q48" s="1">
        <f>$R$3/(1-$B$4)</f>
        <v>115.82106318787385</v>
      </c>
      <c r="R48" s="1">
        <f>LN((1-$B$6)*$B$3*$B$2)+$B$7*LN($B$6*$B$3*$B$2+$F$2*Y48)+$B$4*$R$3/(1-$B$4)</f>
        <v>116.16788066261014</v>
      </c>
      <c r="T48" s="1">
        <f t="shared" si="8"/>
        <v>118.42215583129033</v>
      </c>
      <c r="U48" s="1">
        <f t="shared" si="9"/>
        <v>29.946089691002562</v>
      </c>
      <c r="V48" s="1">
        <f t="shared" si="7"/>
        <v>25.90736774222964</v>
      </c>
      <c r="W48" s="1"/>
      <c r="X48" s="1">
        <f t="shared" si="10"/>
        <v>118.42215583129033</v>
      </c>
      <c r="Y48" s="1">
        <f>IF(X48=C48,$I$3,(Z48-$B$6*$B$2+A48)/$F$2)</f>
        <v>29.946089691002562</v>
      </c>
      <c r="Z48" s="1">
        <f t="shared" si="11"/>
        <v>25.90736774222964</v>
      </c>
      <c r="AA48" s="1">
        <f t="shared" si="12"/>
        <v>25.90736774222964</v>
      </c>
      <c r="AB48" s="1">
        <f t="shared" si="13"/>
      </c>
      <c r="AC48" s="1">
        <f t="shared" si="14"/>
      </c>
      <c r="AD48" s="1">
        <f t="shared" si="15"/>
      </c>
      <c r="AE48" s="1">
        <f t="shared" si="16"/>
      </c>
      <c r="AF48">
        <f t="shared" si="17"/>
      </c>
      <c r="AG48">
        <f t="shared" si="18"/>
      </c>
    </row>
    <row r="49" spans="1:33" ht="12.75">
      <c r="A49" s="1">
        <f>A48+$I$3/100</f>
        <v>32.84087836113282</v>
      </c>
      <c r="B49" s="1">
        <f>MAX($B$6*$B$2-A49+$B$4*$I$3,0.00001)</f>
        <v>25.60790684531961</v>
      </c>
      <c r="C49" s="1">
        <f>$M$2+$B$7*LN(B49)+$M$4</f>
        <v>118.4163427152299</v>
      </c>
      <c r="D49" s="1">
        <f>MAX($B$6*$B$2-(1-$F$2)/(1-$F$2^D$17)*($A49-$F$2^(D$17-1)*$B$4*$I$3),0.000001)</f>
        <v>26.233456130192113</v>
      </c>
      <c r="E49" s="1">
        <f>(1-$F$2^D$17)*($M$2+$B$7*LN(D49))/(1-$F$2)+(1-$F$2^(D$17-1))*$R$4+$F$2^(D$17-1)*$M$4</f>
        <v>118.26515345802973</v>
      </c>
      <c r="F49" s="1">
        <f>MAX($B$6*$B$2-(1-$F$2)/(1-$F$2^F$17)*($A49-$F$2^(F$17-1)*$B$4*$I$3),0.000001)</f>
        <v>26.441243002083716</v>
      </c>
      <c r="G49" s="1">
        <f>(1-$F$2^F$17)*($M$2+$B$7*LN(F49))/(1-$F$2)+(1-$F$2^(F$17-1))*$R$4+$F$2^(F$17-1)*$M$4</f>
        <v>118.12853239420902</v>
      </c>
      <c r="H49" s="1">
        <f>MAX($B$6*$B$2-(1-$F$2)/(1-$F$2^H$17)*($A49-$F$2^(H$17-1)*$B$4*$I$3),0.000001)</f>
        <v>26.54459213735518</v>
      </c>
      <c r="I49" s="1">
        <f>(1-$F$2^H$17)*($M$2+$B$7*LN(H49))/(1-$F$2)+(1-$F$2^(H$17-1))*$R$4+$F$2^(H$17-1)*$M$4</f>
        <v>118.00519208542829</v>
      </c>
      <c r="J49" s="1">
        <f>MAX($B$6*$B$2-(1-$F$2)/(1-$F$2^J$17)*($A49-$F$2^(J$17-1)*$B$4*$I$3),0.000001)</f>
        <v>26.606169364624627</v>
      </c>
      <c r="K49" s="1">
        <f>(1-$F$2^J$17)*($M$2+$B$7*LN(J49))/(1-$F$2)+(1-$F$2^(J$17-1))*$R$4+$F$2^(J$17-1)*$M$4</f>
        <v>117.89386261174172</v>
      </c>
      <c r="L49" s="1">
        <f>MAX($B$6*$B$2-(1-$F$2)/(1-$F$2^L$17)*($A49-$F$2^(L$17-1)*$B$4*$I$3),0.000001)</f>
        <v>26.64686401825786</v>
      </c>
      <c r="M49" s="1">
        <f>(1-$F$2^L$17)*($M$2+$B$7*LN(L49))/(1-$F$2)+(1-$F$2^(L$17-1))*$R$4+$F$2^(L$17-1)*$M$4</f>
        <v>117.79338082891658</v>
      </c>
      <c r="N49" s="1">
        <f>MAX($B$6*$B$2-(1-$F$2)/(1-$F$2^N$17)*($A49-$F$2^(N$17-1)*$B$4*$I$3),0.000001)</f>
        <v>26.6756292701948</v>
      </c>
      <c r="O49" s="1">
        <f>(1-$F$2^N$17)*($M$2+$B$7*LN(N49))/(1-$F$2)+(1-$F$2^(N$17-1))*$R$4+$F$2^(N$17-1)*$M$4</f>
        <v>117.70269232230676</v>
      </c>
      <c r="P49" s="1">
        <f t="shared" si="6"/>
        <v>27</v>
      </c>
      <c r="Q49" s="1">
        <f>$R$3/(1-$B$4)</f>
        <v>115.82106318787385</v>
      </c>
      <c r="R49" s="1">
        <f>LN((1-$B$6)*$B$3*$B$2)+$B$7*LN($B$6*$B$3*$B$2+$F$2*Y49)+$B$4*$R$3/(1-$B$4)</f>
        <v>116.16788066261014</v>
      </c>
      <c r="T49" s="1">
        <f t="shared" si="8"/>
        <v>118.4163427152299</v>
      </c>
      <c r="U49" s="1">
        <f t="shared" si="9"/>
        <v>29.946089691002562</v>
      </c>
      <c r="V49" s="1">
        <f t="shared" si="7"/>
        <v>25.60790684531961</v>
      </c>
      <c r="W49" s="1"/>
      <c r="X49" s="1">
        <f t="shared" si="10"/>
        <v>118.4163427152299</v>
      </c>
      <c r="Y49" s="1">
        <f>IF(X49=C49,$I$3,(Z49-$B$6*$B$2+A49)/$F$2)</f>
        <v>29.946089691002562</v>
      </c>
      <c r="Z49" s="1">
        <f t="shared" si="11"/>
        <v>25.60790684531961</v>
      </c>
      <c r="AA49" s="1">
        <f t="shared" si="12"/>
        <v>25.60790684531961</v>
      </c>
      <c r="AB49" s="1">
        <f t="shared" si="13"/>
      </c>
      <c r="AC49" s="1">
        <f t="shared" si="14"/>
      </c>
      <c r="AD49" s="1">
        <f t="shared" si="15"/>
      </c>
      <c r="AE49" s="1">
        <f t="shared" si="16"/>
      </c>
      <c r="AF49">
        <f t="shared" si="17"/>
      </c>
      <c r="AG49">
        <f t="shared" si="18"/>
      </c>
    </row>
    <row r="50" spans="1:33" ht="12.75">
      <c r="A50" s="1">
        <f>A49+$I$3/100</f>
        <v>33.14033925804285</v>
      </c>
      <c r="B50" s="1">
        <f>MAX($B$6*$B$2-A50+$B$4*$I$3,0.00001)</f>
        <v>25.308445948409585</v>
      </c>
      <c r="C50" s="1">
        <f>$M$2+$B$7*LN(B50)+$M$4</f>
        <v>118.41046121874686</v>
      </c>
      <c r="D50" s="1">
        <f>MAX($B$6*$B$2-(1-$F$2)/(1-$F$2^D$17)*($A50-$F$2^(D$17-1)*$B$4*$I$3),0.000001)</f>
        <v>26.076052242197353</v>
      </c>
      <c r="E50" s="1">
        <f>(1-$F$2^D$17)*($M$2+$B$7*LN(D50))/(1-$F$2)+(1-$F$2^(D$17-1))*$R$4+$F$2^(D$17-1)*$M$4</f>
        <v>118.2594286517743</v>
      </c>
      <c r="F50" s="1">
        <f>MAX($B$6*$B$2-(1-$F$2)/(1-$F$2^F$17)*($A50-$F$2^(F$17-1)*$B$4*$I$3),0.000001)</f>
        <v>26.33102577423964</v>
      </c>
      <c r="G50" s="1">
        <f>(1-$F$2^F$17)*($M$2+$B$7*LN(F50))/(1-$F$2)+(1-$F$2^(F$17-1))*$R$4+$F$2^(F$17-1)*$M$4</f>
        <v>118.12285779769701</v>
      </c>
      <c r="H50" s="1">
        <f>MAX($B$6*$B$2-(1-$F$2)/(1-$F$2^H$17)*($A50-$F$2^(H$17-1)*$B$4*$I$3),0.000001)</f>
        <v>26.457844633457217</v>
      </c>
      <c r="I50" s="1">
        <f>(1-$F$2^H$17)*($M$2+$B$7*LN(H50))/(1-$F$2)+(1-$F$2^(H$17-1))*$R$4+$F$2^(H$17-1)*$M$4</f>
        <v>117.99954213454788</v>
      </c>
      <c r="J50" s="1">
        <f>MAX($B$6*$B$2-(1-$F$2)/(1-$F$2^J$17)*($A50-$F$2^(J$17-1)*$B$4*$I$3),0.000001)</f>
        <v>26.533405533851592</v>
      </c>
      <c r="K50" s="1">
        <f>(1-$F$2^J$17)*($M$2+$B$7*LN(J50))/(1-$F$2)+(1-$F$2^(J$17-1))*$R$4+$F$2^(J$17-1)*$M$4</f>
        <v>117.88822724328718</v>
      </c>
      <c r="L50" s="1">
        <f>MAX($B$6*$B$2-(1-$F$2)/(1-$F$2^L$17)*($A50-$F$2^(L$17-1)*$B$4*$I$3),0.000001)</f>
        <v>26.58334160285174</v>
      </c>
      <c r="M50" s="1">
        <f>(1-$F$2^L$17)*($M$2+$B$7*LN(L50))/(1-$F$2)+(1-$F$2^(L$17-1))*$R$4+$F$2^(L$17-1)*$M$4</f>
        <v>117.78775505618907</v>
      </c>
      <c r="N50" s="1">
        <f>MAX($B$6*$B$2-(1-$F$2)/(1-$F$2^N$17)*($A50-$F$2^(N$17-1)*$B$4*$I$3),0.000001)</f>
        <v>26.618639202838104</v>
      </c>
      <c r="O50" s="1">
        <f>(1-$F$2^N$17)*($M$2+$B$7*LN(N50))/(1-$F$2)+(1-$F$2^(N$17-1))*$R$4+$F$2^(N$17-1)*$M$4</f>
        <v>117.6970733126152</v>
      </c>
      <c r="P50" s="1">
        <f t="shared" si="6"/>
        <v>27</v>
      </c>
      <c r="Q50" s="1">
        <f>$R$3/(1-$B$4)</f>
        <v>115.82106318787385</v>
      </c>
      <c r="R50" s="1">
        <f>LN((1-$B$6)*$B$3*$B$2)+$B$7*LN($B$6*$B$3*$B$2+$F$2*Y50)+$B$4*$R$3/(1-$B$4)</f>
        <v>116.16788066261014</v>
      </c>
      <c r="T50" s="1">
        <f t="shared" si="8"/>
        <v>118.41046121874686</v>
      </c>
      <c r="U50" s="1">
        <f t="shared" si="9"/>
        <v>29.946089691002562</v>
      </c>
      <c r="V50" s="1">
        <f t="shared" si="7"/>
        <v>25.308445948409585</v>
      </c>
      <c r="W50" s="1"/>
      <c r="X50" s="1">
        <f t="shared" si="10"/>
        <v>118.41046121874686</v>
      </c>
      <c r="Y50" s="1">
        <f>IF(X50=C50,$I$3,(Z50-$B$6*$B$2+A50)/$F$2)</f>
        <v>29.946089691002562</v>
      </c>
      <c r="Z50" s="1">
        <f t="shared" si="11"/>
        <v>25.308445948409585</v>
      </c>
      <c r="AA50" s="1">
        <f t="shared" si="12"/>
        <v>25.308445948409585</v>
      </c>
      <c r="AB50" s="1">
        <f t="shared" si="13"/>
      </c>
      <c r="AC50" s="1">
        <f t="shared" si="14"/>
      </c>
      <c r="AD50" s="1">
        <f t="shared" si="15"/>
      </c>
      <c r="AE50" s="1">
        <f t="shared" si="16"/>
      </c>
      <c r="AF50">
        <f t="shared" si="17"/>
      </c>
      <c r="AG50">
        <f t="shared" si="18"/>
      </c>
    </row>
    <row r="51" spans="1:33" ht="12.75">
      <c r="A51" s="1">
        <f>A50+$I$3/100</f>
        <v>33.43980015495288</v>
      </c>
      <c r="B51" s="1">
        <f>MAX($B$6*$B$2-A51+$B$4*$I$3,0.00001)</f>
        <v>25.008985051499558</v>
      </c>
      <c r="C51" s="1">
        <f>$M$2+$B$7*LN(B51)+$M$4</f>
        <v>118.40450971393776</v>
      </c>
      <c r="D51" s="1">
        <f>MAX($B$6*$B$2-(1-$F$2)/(1-$F$2^D$17)*($A51-$F$2^(D$17-1)*$B$4*$I$3),0.000001)</f>
        <v>25.918648354202595</v>
      </c>
      <c r="E51" s="1">
        <f>(1-$F$2^D$17)*($M$2+$B$7*LN(D51))/(1-$F$2)+(1-$F$2^(D$17-1))*$R$4+$F$2^(D$17-1)*$M$4</f>
        <v>118.25366918382292</v>
      </c>
      <c r="F51" s="1">
        <f>MAX($B$6*$B$2-(1-$F$2)/(1-$F$2^F$17)*($A51-$F$2^(F$17-1)*$B$4*$I$3),0.000001)</f>
        <v>26.220808546395567</v>
      </c>
      <c r="G51" s="1">
        <f>(1-$F$2^F$17)*($M$2+$B$7*LN(F51))/(1-$F$2)+(1-$F$2^(F$17-1))*$R$4+$F$2^(F$17-1)*$M$4</f>
        <v>118.11715939839542</v>
      </c>
      <c r="H51" s="1">
        <f>MAX($B$6*$B$2-(1-$F$2)/(1-$F$2^H$17)*($A51-$F$2^(H$17-1)*$B$4*$I$3),0.000001)</f>
        <v>26.37109712955925</v>
      </c>
      <c r="I51" s="1">
        <f>(1-$F$2^H$17)*($M$2+$B$7*LN(H51))/(1-$F$2)+(1-$F$2^(H$17-1))*$R$4+$F$2^(H$17-1)*$M$4</f>
        <v>117.99387362868606</v>
      </c>
      <c r="J51" s="1">
        <f>MAX($B$6*$B$2-(1-$F$2)/(1-$F$2^J$17)*($A51-$F$2^(J$17-1)*$B$4*$I$3),0.000001)</f>
        <v>26.46064170307856</v>
      </c>
      <c r="K51" s="1">
        <f>(1-$F$2^J$17)*($M$2+$B$7*LN(J51))/(1-$F$2)+(1-$F$2^(J$17-1))*$R$4+$F$2^(J$17-1)*$M$4</f>
        <v>117.88257639945256</v>
      </c>
      <c r="L51" s="1">
        <f>MAX($B$6*$B$2-(1-$F$2)/(1-$F$2^L$17)*($A51-$F$2^(L$17-1)*$B$4*$I$3),0.000001)</f>
        <v>26.51981918744562</v>
      </c>
      <c r="M51" s="1">
        <f>(1-$F$2^L$17)*($M$2+$B$7*LN(L51))/(1-$F$2)+(1-$F$2^(L$17-1))*$R$4+$F$2^(L$17-1)*$M$4</f>
        <v>117.78211582426223</v>
      </c>
      <c r="N51" s="1">
        <f>MAX($B$6*$B$2-(1-$F$2)/(1-$F$2^N$17)*($A51-$F$2^(N$17-1)*$B$4*$I$3),0.000001)</f>
        <v>26.561649135481407</v>
      </c>
      <c r="O51" s="1">
        <f>(1-$F$2^N$17)*($M$2+$B$7*LN(N51))/(1-$F$2)+(1-$F$2^(N$17-1))*$R$4+$F$2^(N$17-1)*$M$4</f>
        <v>117.69144225981533</v>
      </c>
      <c r="P51" s="1">
        <f t="shared" si="6"/>
        <v>27</v>
      </c>
      <c r="Q51" s="1">
        <f>$R$3/(1-$B$4)</f>
        <v>115.82106318787385</v>
      </c>
      <c r="R51" s="1">
        <f>LN((1-$B$6)*$B$3*$B$2)+$B$7*LN($B$6*$B$3*$B$2+$F$2*Y51)+$B$4*$R$3/(1-$B$4)</f>
        <v>116.16788066261014</v>
      </c>
      <c r="T51" s="1">
        <f t="shared" si="8"/>
        <v>118.40450971393776</v>
      </c>
      <c r="U51" s="1">
        <f t="shared" si="9"/>
        <v>29.946089691002562</v>
      </c>
      <c r="V51" s="1">
        <f t="shared" si="7"/>
        <v>25.008985051499558</v>
      </c>
      <c r="W51" s="1"/>
      <c r="X51" s="1">
        <f t="shared" si="10"/>
        <v>118.40450971393776</v>
      </c>
      <c r="Y51" s="1">
        <f>IF(X51=C51,$I$3,(Z51-$B$6*$B$2+A51)/$F$2)</f>
        <v>29.946089691002562</v>
      </c>
      <c r="Z51" s="1">
        <f t="shared" si="11"/>
        <v>25.008985051499558</v>
      </c>
      <c r="AA51" s="1">
        <f t="shared" si="12"/>
        <v>25.008985051499558</v>
      </c>
      <c r="AB51" s="1">
        <f t="shared" si="13"/>
      </c>
      <c r="AC51" s="1">
        <f t="shared" si="14"/>
      </c>
      <c r="AD51" s="1">
        <f t="shared" si="15"/>
      </c>
      <c r="AE51" s="1">
        <f t="shared" si="16"/>
      </c>
      <c r="AF51">
        <f t="shared" si="17"/>
      </c>
      <c r="AG51">
        <f t="shared" si="18"/>
      </c>
    </row>
    <row r="52" spans="1:33" ht="12.75">
      <c r="A52" s="1">
        <f>A51+$I$3/100</f>
        <v>33.739261051862904</v>
      </c>
      <c r="B52" s="1">
        <f>MAX($B$6*$B$2-A52+$B$4*$I$3,0.00001)</f>
        <v>24.70952415458953</v>
      </c>
      <c r="C52" s="1">
        <f>$M$2+$B$7*LN(B52)+$M$4</f>
        <v>118.39848651406598</v>
      </c>
      <c r="D52" s="1">
        <f>MAX($B$6*$B$2-(1-$F$2)/(1-$F$2^D$17)*($A52-$F$2^(D$17-1)*$B$4*$I$3),0.000001)</f>
        <v>25.761244466207838</v>
      </c>
      <c r="E52" s="1">
        <f>(1-$F$2^D$17)*($M$2+$B$7*LN(D52))/(1-$F$2)+(1-$F$2^(D$17-1))*$R$4+$F$2^(D$17-1)*$M$4</f>
        <v>118.24787463188865</v>
      </c>
      <c r="F52" s="1">
        <f>MAX($B$6*$B$2-(1-$F$2)/(1-$F$2^F$17)*($A52-$F$2^(F$17-1)*$B$4*$I$3),0.000001)</f>
        <v>26.110591318551492</v>
      </c>
      <c r="G52" s="1">
        <f>(1-$F$2^F$17)*($M$2+$B$7*LN(F52))/(1-$F$2)+(1-$F$2^(F$17-1))*$R$4+$F$2^(F$17-1)*$M$4</f>
        <v>118.1114369957754</v>
      </c>
      <c r="H52" s="1">
        <f>MAX($B$6*$B$2-(1-$F$2)/(1-$F$2^H$17)*($A52-$F$2^(H$17-1)*$B$4*$I$3),0.000001)</f>
        <v>26.284349625661285</v>
      </c>
      <c r="I52" s="1">
        <f>(1-$F$2^H$17)*($M$2+$B$7*LN(H52))/(1-$F$2)+(1-$F$2^(H$17-1))*$R$4+$F$2^(H$17-1)*$M$4</f>
        <v>117.9881864455685</v>
      </c>
      <c r="J52" s="1">
        <f>MAX($B$6*$B$2-(1-$F$2)/(1-$F$2^J$17)*($A52-$F$2^(J$17-1)*$B$4*$I$3),0.000001)</f>
        <v>26.38787787230553</v>
      </c>
      <c r="K52" s="1">
        <f>(1-$F$2^J$17)*($M$2+$B$7*LN(J52))/(1-$F$2)+(1-$F$2^(J$17-1))*$R$4+$F$2^(J$17-1)*$M$4</f>
        <v>117.87690999500938</v>
      </c>
      <c r="L52" s="1">
        <f>MAX($B$6*$B$2-(1-$F$2)/(1-$F$2^L$17)*($A52-$F$2^(L$17-1)*$B$4*$I$3),0.000001)</f>
        <v>26.456296772039494</v>
      </c>
      <c r="M52" s="1">
        <f>(1-$F$2^L$17)*($M$2+$B$7*LN(L52))/(1-$F$2)+(1-$F$2^(L$17-1))*$R$4+$F$2^(L$17-1)*$M$4</f>
        <v>117.77646306858155</v>
      </c>
      <c r="N52" s="1">
        <f>MAX($B$6*$B$2-(1-$F$2)/(1-$F$2^N$17)*($A52-$F$2^(N$17-1)*$B$4*$I$3),0.000001)</f>
        <v>26.50465906812471</v>
      </c>
      <c r="O52" s="1">
        <f>(1-$F$2^N$17)*($M$2+$B$7*LN(N52))/(1-$F$2)+(1-$F$2^(N$17-1))*$R$4+$F$2^(N$17-1)*$M$4</f>
        <v>117.68579911217279</v>
      </c>
      <c r="P52" s="1">
        <f t="shared" si="6"/>
        <v>27</v>
      </c>
      <c r="Q52" s="1">
        <f>$R$3/(1-$B$4)</f>
        <v>115.82106318787385</v>
      </c>
      <c r="R52" s="1">
        <f>LN((1-$B$6)*$B$3*$B$2)+$B$7*LN($B$6*$B$3*$B$2+$F$2*Y52)+$B$4*$R$3/(1-$B$4)</f>
        <v>116.16788066261014</v>
      </c>
      <c r="T52" s="1">
        <f t="shared" si="8"/>
        <v>118.39848651406598</v>
      </c>
      <c r="U52" s="1">
        <f t="shared" si="9"/>
        <v>29.946089691002562</v>
      </c>
      <c r="V52" s="1">
        <f t="shared" si="7"/>
        <v>24.70952415458953</v>
      </c>
      <c r="W52" s="1"/>
      <c r="X52" s="1">
        <f t="shared" si="10"/>
        <v>118.39848651406598</v>
      </c>
      <c r="Y52" s="1">
        <f>IF(X52=C52,$I$3,(Z52-$B$6*$B$2+A52)/$F$2)</f>
        <v>29.946089691002562</v>
      </c>
      <c r="Z52" s="1">
        <f t="shared" si="11"/>
        <v>24.70952415458953</v>
      </c>
      <c r="AA52" s="1">
        <f t="shared" si="12"/>
        <v>24.70952415458953</v>
      </c>
      <c r="AB52" s="1">
        <f t="shared" si="13"/>
      </c>
      <c r="AC52" s="1">
        <f t="shared" si="14"/>
      </c>
      <c r="AD52" s="1">
        <f t="shared" si="15"/>
      </c>
      <c r="AE52" s="1">
        <f t="shared" si="16"/>
      </c>
      <c r="AF52">
        <f t="shared" si="17"/>
      </c>
      <c r="AG52">
        <f t="shared" si="18"/>
      </c>
    </row>
    <row r="53" spans="1:33" ht="12.75">
      <c r="A53" s="1">
        <f>A52+$I$3/100</f>
        <v>34.03872194877293</v>
      </c>
      <c r="B53" s="1">
        <f>MAX($B$6*$B$2-A53+$B$4*$I$3,0.00001)</f>
        <v>24.410063257679504</v>
      </c>
      <c r="C53" s="1">
        <f>$M$2+$B$7*LN(B53)+$M$4</f>
        <v>118.39238987069203</v>
      </c>
      <c r="D53" s="1">
        <f>MAX($B$6*$B$2-(1-$F$2)/(1-$F$2^D$17)*($A53-$F$2^(D$17-1)*$B$4*$I$3),0.000001)</f>
        <v>25.60384057821308</v>
      </c>
      <c r="E53" s="1">
        <f>(1-$F$2^D$17)*($M$2+$B$7*LN(D53))/(1-$F$2)+(1-$F$2^(D$17-1))*$R$4+$F$2^(D$17-1)*$M$4</f>
        <v>118.24204456592005</v>
      </c>
      <c r="F53" s="1">
        <f>MAX($B$6*$B$2-(1-$F$2)/(1-$F$2^F$17)*($A53-$F$2^(F$17-1)*$B$4*$I$3),0.000001)</f>
        <v>26.000374090707414</v>
      </c>
      <c r="G53" s="1">
        <f>(1-$F$2^F$17)*($M$2+$B$7*LN(F53))/(1-$F$2)+(1-$F$2^(F$17-1))*$R$4+$F$2^(F$17-1)*$M$4</f>
        <v>118.1056903867633</v>
      </c>
      <c r="H53" s="1">
        <f>MAX($B$6*$B$2-(1-$F$2)/(1-$F$2^H$17)*($A53-$F$2^(H$17-1)*$B$4*$I$3),0.000001)</f>
        <v>26.197602121763317</v>
      </c>
      <c r="I53" s="1">
        <f>(1-$F$2^H$17)*($M$2+$B$7*LN(H53))/(1-$F$2)+(1-$F$2^(H$17-1))*$R$4+$F$2^(H$17-1)*$M$4</f>
        <v>117.9824804617082</v>
      </c>
      <c r="J53" s="1">
        <f>MAX($B$6*$B$2-(1-$F$2)/(1-$F$2^J$17)*($A53-$F$2^(J$17-1)*$B$4*$I$3),0.000001)</f>
        <v>26.315114041532496</v>
      </c>
      <c r="K53" s="1">
        <f>(1-$F$2^J$17)*($M$2+$B$7*LN(J53))/(1-$F$2)+(1-$F$2^(J$17-1))*$R$4+$F$2^(J$17-1)*$M$4</f>
        <v>117.8712279440231</v>
      </c>
      <c r="L53" s="1">
        <f>MAX($B$6*$B$2-(1-$F$2)/(1-$F$2^L$17)*($A53-$F$2^(L$17-1)*$B$4*$I$3),0.000001)</f>
        <v>26.392774356633375</v>
      </c>
      <c r="M53" s="1">
        <f>(1-$F$2^L$17)*($M$2+$B$7*LN(L53))/(1-$F$2)+(1-$F$2^(L$17-1))*$R$4+$F$2^(L$17-1)*$M$4</f>
        <v>117.77079672412695</v>
      </c>
      <c r="N53" s="1">
        <f>MAX($B$6*$B$2-(1-$F$2)/(1-$F$2^N$17)*($A53-$F$2^(N$17-1)*$B$4*$I$3),0.000001)</f>
        <v>26.44766900076801</v>
      </c>
      <c r="O53" s="1">
        <f>(1-$F$2^N$17)*($M$2+$B$7*LN(N53))/(1-$F$2)+(1-$F$2^(N$17-1))*$R$4+$F$2^(N$17-1)*$M$4</f>
        <v>117.6801438176191</v>
      </c>
      <c r="P53" s="1">
        <f t="shared" si="6"/>
        <v>27</v>
      </c>
      <c r="Q53" s="1">
        <f>$R$3/(1-$B$4)</f>
        <v>115.82106318787385</v>
      </c>
      <c r="R53" s="1">
        <f>LN((1-$B$6)*$B$3*$B$2)+$B$7*LN($B$6*$B$3*$B$2+$F$2*Y53)+$B$4*$R$3/(1-$B$4)</f>
        <v>116.16788066261014</v>
      </c>
      <c r="T53" s="1">
        <f t="shared" si="8"/>
        <v>118.39238987069203</v>
      </c>
      <c r="U53" s="1">
        <f t="shared" si="9"/>
        <v>29.946089691002562</v>
      </c>
      <c r="V53" s="1">
        <f t="shared" si="7"/>
        <v>24.410063257679504</v>
      </c>
      <c r="W53" s="1"/>
      <c r="X53" s="1">
        <f t="shared" si="10"/>
        <v>118.39238987069203</v>
      </c>
      <c r="Y53" s="1">
        <f>IF(X53=C53,$I$3,(Z53-$B$6*$B$2+A53)/$F$2)</f>
        <v>29.946089691002562</v>
      </c>
      <c r="Z53" s="1">
        <f t="shared" si="11"/>
        <v>24.410063257679504</v>
      </c>
      <c r="AA53" s="1">
        <f t="shared" si="12"/>
        <v>24.410063257679504</v>
      </c>
      <c r="AB53" s="1">
        <f t="shared" si="13"/>
      </c>
      <c r="AC53" s="1">
        <f t="shared" si="14"/>
      </c>
      <c r="AD53" s="1">
        <f t="shared" si="15"/>
      </c>
      <c r="AE53" s="1">
        <f t="shared" si="16"/>
      </c>
      <c r="AF53">
        <f t="shared" si="17"/>
      </c>
      <c r="AG53">
        <f t="shared" si="18"/>
      </c>
    </row>
    <row r="54" spans="1:33" ht="12.75">
      <c r="A54" s="1">
        <f>A53+$I$3/100</f>
        <v>34.33818284568296</v>
      </c>
      <c r="B54" s="1">
        <f>MAX($B$6*$B$2-A54+$B$4*$I$3,0.00001)</f>
        <v>24.110602360769477</v>
      </c>
      <c r="C54" s="1">
        <f>$M$2+$B$7*LN(B54)+$M$4</f>
        <v>118.38621797062692</v>
      </c>
      <c r="D54" s="1">
        <f>MAX($B$6*$B$2-(1-$F$2)/(1-$F$2^D$17)*($A54-$F$2^(D$17-1)*$B$4*$I$3),0.000001)</f>
        <v>25.44643669021832</v>
      </c>
      <c r="E54" s="1">
        <f>(1-$F$2^D$17)*($M$2+$B$7*LN(D54))/(1-$F$2)+(1-$F$2^(D$17-1))*$R$4+$F$2^(D$17-1)*$M$4</f>
        <v>118.23617854790974</v>
      </c>
      <c r="F54" s="1">
        <f>MAX($B$6*$B$2-(1-$F$2)/(1-$F$2^F$17)*($A54-$F$2^(F$17-1)*$B$4*$I$3),0.000001)</f>
        <v>25.89015686286334</v>
      </c>
      <c r="G54" s="1">
        <f>(1-$F$2^F$17)*($M$2+$B$7*LN(F54))/(1-$F$2)+(1-$F$2^(F$17-1))*$R$4+$F$2^(F$17-1)*$M$4</f>
        <v>118.09991936569742</v>
      </c>
      <c r="H54" s="1">
        <f>MAX($B$6*$B$2-(1-$F$2)/(1-$F$2^H$17)*($A54-$F$2^(H$17-1)*$B$4*$I$3),0.000001)</f>
        <v>26.110854617865353</v>
      </c>
      <c r="I54" s="1">
        <f>(1-$F$2^H$17)*($M$2+$B$7*LN(H54))/(1-$F$2)+(1-$F$2^(H$17-1))*$R$4+$F$2^(H$17-1)*$M$4</f>
        <v>117.97675555238942</v>
      </c>
      <c r="J54" s="1">
        <f>MAX($B$6*$B$2-(1-$F$2)/(1-$F$2^J$17)*($A54-$F$2^(J$17-1)*$B$4*$I$3),0.000001)</f>
        <v>26.242350210759465</v>
      </c>
      <c r="K54" s="1">
        <f>(1-$F$2^J$17)*($M$2+$B$7*LN(J54))/(1-$F$2)+(1-$F$2^(J$17-1))*$R$4+$F$2^(J$17-1)*$M$4</f>
        <v>117.86553015984535</v>
      </c>
      <c r="L54" s="1">
        <f>MAX($B$6*$B$2-(1-$F$2)/(1-$F$2^L$17)*($A54-$F$2^(L$17-1)*$B$4*$I$3),0.000001)</f>
        <v>26.329251941227252</v>
      </c>
      <c r="M54" s="1">
        <f>(1-$F$2^L$17)*($M$2+$B$7*LN(L54))/(1-$F$2)+(1-$F$2^(L$17-1))*$R$4+$F$2^(L$17-1)*$M$4</f>
        <v>117.76511672540829</v>
      </c>
      <c r="N54" s="1">
        <f>MAX($B$6*$B$2-(1-$F$2)/(1-$F$2^N$17)*($A54-$F$2^(N$17-1)*$B$4*$I$3),0.000001)</f>
        <v>26.390678933411312</v>
      </c>
      <c r="O54" s="1">
        <f>(1-$F$2^N$17)*($M$2+$B$7*LN(N54))/(1-$F$2)+(1-$F$2^(N$17-1))*$R$4+$F$2^(N$17-1)*$M$4</f>
        <v>117.67447632374879</v>
      </c>
      <c r="P54" s="1">
        <f t="shared" si="6"/>
        <v>27</v>
      </c>
      <c r="Q54" s="1">
        <f>$R$3/(1-$B$4)</f>
        <v>115.82106318787385</v>
      </c>
      <c r="R54" s="1">
        <f>LN((1-$B$6)*$B$3*$B$2)+$B$7*LN($B$6*$B$3*$B$2+$F$2*Y54)+$B$4*$R$3/(1-$B$4)</f>
        <v>116.16788066261014</v>
      </c>
      <c r="T54" s="1">
        <f t="shared" si="8"/>
        <v>118.38621797062692</v>
      </c>
      <c r="U54" s="1">
        <f t="shared" si="9"/>
        <v>29.946089691002562</v>
      </c>
      <c r="V54" s="1">
        <f t="shared" si="7"/>
        <v>24.110602360769477</v>
      </c>
      <c r="W54" s="1"/>
      <c r="X54" s="1">
        <f t="shared" si="10"/>
        <v>118.38621797062692</v>
      </c>
      <c r="Y54" s="1">
        <f>IF(X54=C54,$I$3,(Z54-$B$6*$B$2+A54)/$F$2)</f>
        <v>29.946089691002562</v>
      </c>
      <c r="Z54" s="1">
        <f t="shared" si="11"/>
        <v>24.110602360769477</v>
      </c>
      <c r="AA54" s="1">
        <f t="shared" si="12"/>
        <v>24.110602360769477</v>
      </c>
      <c r="AB54" s="1">
        <f t="shared" si="13"/>
      </c>
      <c r="AC54" s="1">
        <f t="shared" si="14"/>
      </c>
      <c r="AD54" s="1">
        <f t="shared" si="15"/>
      </c>
      <c r="AE54" s="1">
        <f t="shared" si="16"/>
      </c>
      <c r="AF54">
        <f t="shared" si="17"/>
      </c>
      <c r="AG54">
        <f t="shared" si="18"/>
      </c>
    </row>
    <row r="55" spans="1:33" ht="12.75">
      <c r="A55" s="1">
        <f>A54+$I$3/100</f>
        <v>34.637643742592985</v>
      </c>
      <c r="B55" s="1">
        <f>MAX($B$6*$B$2-A55+$B$4*$I$3,0.00001)</f>
        <v>23.81114146385945</v>
      </c>
      <c r="C55" s="1">
        <f>$M$2+$B$7*LN(B55)+$M$4</f>
        <v>118.37996893269487</v>
      </c>
      <c r="D55" s="1">
        <f>MAX($B$6*$B$2-(1-$F$2)/(1-$F$2^D$17)*($A55-$F$2^(D$17-1)*$B$4*$I$3),0.000001)</f>
        <v>25.289032802223563</v>
      </c>
      <c r="E55" s="1">
        <f>(1-$F$2^D$17)*($M$2+$B$7*LN(D55))/(1-$F$2)+(1-$F$2^(D$17-1))*$R$4+$F$2^(D$17-1)*$M$4</f>
        <v>118.23027613169685</v>
      </c>
      <c r="F55" s="1">
        <f>MAX($B$6*$B$2-(1-$F$2)/(1-$F$2^F$17)*($A55-$F$2^(F$17-1)*$B$4*$I$3),0.000001)</f>
        <v>25.779939635019264</v>
      </c>
      <c r="G55" s="1">
        <f>(1-$F$2^F$17)*($M$2+$B$7*LN(F55))/(1-$F$2)+(1-$F$2^(F$17-1))*$R$4+$F$2^(F$17-1)*$M$4</f>
        <v>118.09412372428392</v>
      </c>
      <c r="H55" s="1">
        <f>MAX($B$6*$B$2-(1-$F$2)/(1-$F$2^H$17)*($A55-$F$2^(H$17-1)*$B$4*$I$3),0.000001)</f>
        <v>26.02410711396739</v>
      </c>
      <c r="I55" s="1">
        <f>(1-$F$2^H$17)*($M$2+$B$7*LN(H55))/(1-$F$2)+(1-$F$2^(H$17-1))*$R$4+$F$2^(H$17-1)*$M$4</f>
        <v>117.97101159165132</v>
      </c>
      <c r="J55" s="1">
        <f>MAX($B$6*$B$2-(1-$F$2)/(1-$F$2^J$17)*($A55-$F$2^(J$17-1)*$B$4*$I$3),0.000001)</f>
        <v>26.16958637998643</v>
      </c>
      <c r="K55" s="1">
        <f>(1-$F$2^J$17)*($M$2+$B$7*LN(J55))/(1-$F$2)+(1-$F$2^(J$17-1))*$R$4+$F$2^(J$17-1)*$M$4</f>
        <v>117.859816555106</v>
      </c>
      <c r="L55" s="1">
        <f>MAX($B$6*$B$2-(1-$F$2)/(1-$F$2^L$17)*($A55-$F$2^(L$17-1)*$B$4*$I$3),0.000001)</f>
        <v>26.26572952582113</v>
      </c>
      <c r="M55" s="1">
        <f>(1-$F$2^L$17)*($M$2+$B$7*LN(L55))/(1-$F$2)+(1-$F$2^(L$17-1))*$R$4+$F$2^(L$17-1)*$M$4</f>
        <v>117.75942300646088</v>
      </c>
      <c r="N55" s="1">
        <f>MAX($B$6*$B$2-(1-$F$2)/(1-$F$2^N$17)*($A55-$F$2^(N$17-1)*$B$4*$I$3),0.000001)</f>
        <v>26.333688866054615</v>
      </c>
      <c r="O55" s="1">
        <f>(1-$F$2^N$17)*($M$2+$B$7*LN(N55))/(1-$F$2)+(1-$F$2^(N$17-1))*$R$4+$F$2^(N$17-1)*$M$4</f>
        <v>117.66879657781662</v>
      </c>
      <c r="P55" s="1">
        <f t="shared" si="6"/>
        <v>27</v>
      </c>
      <c r="Q55" s="1">
        <f>$R$3/(1-$B$4)</f>
        <v>115.82106318787385</v>
      </c>
      <c r="R55" s="1">
        <f>LN((1-$B$6)*$B$3*$B$2)+$B$7*LN($B$6*$B$3*$B$2+$F$2*Y55)+$B$4*$R$3/(1-$B$4)</f>
        <v>116.16788066261014</v>
      </c>
      <c r="T55" s="1">
        <f t="shared" si="8"/>
        <v>118.37996893269487</v>
      </c>
      <c r="U55" s="1">
        <f t="shared" si="9"/>
        <v>29.946089691002562</v>
      </c>
      <c r="V55" s="1">
        <f t="shared" si="7"/>
        <v>23.81114146385945</v>
      </c>
      <c r="W55" s="1"/>
      <c r="X55" s="1">
        <f t="shared" si="10"/>
        <v>118.37996893269487</v>
      </c>
      <c r="Y55" s="1">
        <f>IF(X55=C55,$I$3,(Z55-$B$6*$B$2+A55)/$F$2)</f>
        <v>29.946089691002562</v>
      </c>
      <c r="Z55" s="1">
        <f t="shared" si="11"/>
        <v>23.81114146385945</v>
      </c>
      <c r="AA55" s="1">
        <f t="shared" si="12"/>
        <v>23.81114146385945</v>
      </c>
      <c r="AB55" s="1">
        <f t="shared" si="13"/>
      </c>
      <c r="AC55" s="1">
        <f t="shared" si="14"/>
      </c>
      <c r="AD55" s="1">
        <f t="shared" si="15"/>
      </c>
      <c r="AE55" s="1">
        <f t="shared" si="16"/>
      </c>
      <c r="AF55">
        <f t="shared" si="17"/>
      </c>
      <c r="AG55">
        <f t="shared" si="18"/>
      </c>
    </row>
    <row r="56" spans="1:33" ht="12.75">
      <c r="A56" s="1">
        <f>A55+$I$3/100</f>
        <v>34.93710463950301</v>
      </c>
      <c r="B56" s="1">
        <f>MAX($B$6*$B$2-A56+$B$4*$I$3,0.00001)</f>
        <v>23.511680566949423</v>
      </c>
      <c r="C56" s="1">
        <f>$M$2+$B$7*LN(B56)+$M$4</f>
        <v>118.37364080429143</v>
      </c>
      <c r="D56" s="1">
        <f>MAX($B$6*$B$2-(1-$F$2)/(1-$F$2^D$17)*($A56-$F$2^(D$17-1)*$B$4*$I$3),0.000001)</f>
        <v>25.131628914228806</v>
      </c>
      <c r="E56" s="1">
        <f>(1-$F$2^D$17)*($M$2+$B$7*LN(D56))/(1-$F$2)+(1-$F$2^(D$17-1))*$R$4+$F$2^(D$17-1)*$M$4</f>
        <v>118.22433686276341</v>
      </c>
      <c r="F56" s="1">
        <f>MAX($B$6*$B$2-(1-$F$2)/(1-$F$2^F$17)*($A56-$F$2^(F$17-1)*$B$4*$I$3),0.000001)</f>
        <v>25.66972240717519</v>
      </c>
      <c r="G56" s="1">
        <f>(1-$F$2^F$17)*($M$2+$B$7*LN(F56))/(1-$F$2)+(1-$F$2^(F$17-1))*$R$4+$F$2^(F$17-1)*$M$4</f>
        <v>118.08830325155161</v>
      </c>
      <c r="H56" s="1">
        <f>MAX($B$6*$B$2-(1-$F$2)/(1-$F$2^H$17)*($A56-$F$2^(H$17-1)*$B$4*$I$3),0.000001)</f>
        <v>25.93735961006942</v>
      </c>
      <c r="I56" s="1">
        <f>(1-$F$2^H$17)*($M$2+$B$7*LN(H56))/(1-$F$2)+(1-$F$2^(H$17-1))*$R$4+$F$2^(H$17-1)*$M$4</f>
        <v>117.96524845227134</v>
      </c>
      <c r="J56" s="1">
        <f>MAX($B$6*$B$2-(1-$F$2)/(1-$F$2^J$17)*($A56-$F$2^(J$17-1)*$B$4*$I$3),0.000001)</f>
        <v>26.0968225492134</v>
      </c>
      <c r="K56" s="1">
        <f>(1-$F$2^J$17)*($M$2+$B$7*LN(J56))/(1-$F$2)+(1-$F$2^(J$17-1))*$R$4+$F$2^(J$17-1)*$M$4</f>
        <v>117.8540870417051</v>
      </c>
      <c r="L56" s="1">
        <f>MAX($B$6*$B$2-(1-$F$2)/(1-$F$2^L$17)*($A56-$F$2^(L$17-1)*$B$4*$I$3),0.000001)</f>
        <v>26.202207110415006</v>
      </c>
      <c r="M56" s="1">
        <f>(1-$F$2^L$17)*($M$2+$B$7*LN(L56))/(1-$F$2)+(1-$F$2^(L$17-1))*$R$4+$F$2^(L$17-1)*$M$4</f>
        <v>117.75371550084083</v>
      </c>
      <c r="N56" s="1">
        <f>MAX($B$6*$B$2-(1-$F$2)/(1-$F$2^N$17)*($A56-$F$2^(N$17-1)*$B$4*$I$3),0.000001)</f>
        <v>26.276698798697915</v>
      </c>
      <c r="O56" s="1">
        <f>(1-$F$2^N$17)*($M$2+$B$7*LN(N56))/(1-$F$2)+(1-$F$2^(N$17-1))*$R$4+$F$2^(N$17-1)*$M$4</f>
        <v>117.66310452673443</v>
      </c>
      <c r="P56" s="1">
        <f t="shared" si="6"/>
        <v>27</v>
      </c>
      <c r="Q56" s="1">
        <f>$R$3/(1-$B$4)</f>
        <v>115.82106318787385</v>
      </c>
      <c r="R56" s="1">
        <f>LN((1-$B$6)*$B$3*$B$2)+$B$7*LN($B$6*$B$3*$B$2+$F$2*Y56)+$B$4*$R$3/(1-$B$4)</f>
        <v>116.16788066261014</v>
      </c>
      <c r="T56" s="1">
        <f t="shared" si="8"/>
        <v>118.37364080429143</v>
      </c>
      <c r="U56" s="1">
        <f t="shared" si="9"/>
        <v>29.946089691002562</v>
      </c>
      <c r="V56" s="1">
        <f t="shared" si="7"/>
        <v>23.511680566949423</v>
      </c>
      <c r="W56" s="1"/>
      <c r="X56" s="1">
        <f t="shared" si="10"/>
        <v>118.37364080429143</v>
      </c>
      <c r="Y56" s="1">
        <f>IF(X56=C56,$I$3,(Z56-$B$6*$B$2+A56)/$F$2)</f>
        <v>29.946089691002562</v>
      </c>
      <c r="Z56" s="1">
        <f t="shared" si="11"/>
        <v>23.511680566949423</v>
      </c>
      <c r="AA56" s="1">
        <f t="shared" si="12"/>
        <v>23.511680566949423</v>
      </c>
      <c r="AB56" s="1">
        <f t="shared" si="13"/>
      </c>
      <c r="AC56" s="1">
        <f t="shared" si="14"/>
      </c>
      <c r="AD56" s="1">
        <f t="shared" si="15"/>
      </c>
      <c r="AE56" s="1">
        <f t="shared" si="16"/>
      </c>
      <c r="AF56">
        <f t="shared" si="17"/>
      </c>
      <c r="AG56">
        <f t="shared" si="18"/>
      </c>
    </row>
    <row r="57" spans="1:33" ht="12.75">
      <c r="A57" s="1">
        <f>A56+$I$3/100</f>
        <v>35.23656553641304</v>
      </c>
      <c r="B57" s="1">
        <f>MAX($B$6*$B$2-A57+$B$4*$I$3,0.00001)</f>
        <v>23.212219670039396</v>
      </c>
      <c r="C57" s="1">
        <f>$M$2+$B$7*LN(B57)+$M$4</f>
        <v>118.36723155772079</v>
      </c>
      <c r="D57" s="1">
        <f>MAX($B$6*$B$2-(1-$F$2)/(1-$F$2^D$17)*($A57-$F$2^(D$17-1)*$B$4*$I$3),0.000001)</f>
        <v>24.97422502623405</v>
      </c>
      <c r="E57" s="1">
        <f>(1-$F$2^D$17)*($M$2+$B$7*LN(D57))/(1-$F$2)+(1-$F$2^(D$17-1))*$R$4+$F$2^(D$17-1)*$M$4</f>
        <v>118.21836027802433</v>
      </c>
      <c r="F57" s="1">
        <f>MAX($B$6*$B$2-(1-$F$2)/(1-$F$2^F$17)*($A57-$F$2^(F$17-1)*$B$4*$I$3),0.000001)</f>
        <v>25.559505179331115</v>
      </c>
      <c r="G57" s="1">
        <f>(1-$F$2^F$17)*($M$2+$B$7*LN(F57))/(1-$F$2)+(1-$F$2^(F$17-1))*$R$4+$F$2^(F$17-1)*$M$4</f>
        <v>118.08245773380594</v>
      </c>
      <c r="H57" s="1">
        <f>MAX($B$6*$B$2-(1-$F$2)/(1-$F$2^H$17)*($A57-$F$2^(H$17-1)*$B$4*$I$3),0.000001)</f>
        <v>25.850612106171457</v>
      </c>
      <c r="I57" s="1">
        <f>(1-$F$2^H$17)*($M$2+$B$7*LN(H57))/(1-$F$2)+(1-$F$2^(H$17-1))*$R$4+$F$2^(H$17-1)*$M$4</f>
        <v>117.95946600574828</v>
      </c>
      <c r="J57" s="1">
        <f>MAX($B$6*$B$2-(1-$F$2)/(1-$F$2^J$17)*($A57-$F$2^(J$17-1)*$B$4*$I$3),0.000001)</f>
        <v>26.024058718440365</v>
      </c>
      <c r="K57" s="1">
        <f>(1-$F$2^J$17)*($M$2+$B$7*LN(J57))/(1-$F$2)+(1-$F$2^(J$17-1))*$R$4+$F$2^(J$17-1)*$M$4</f>
        <v>117.84834153080477</v>
      </c>
      <c r="L57" s="1">
        <f>MAX($B$6*$B$2-(1-$F$2)/(1-$F$2^L$17)*($A57-$F$2^(L$17-1)*$B$4*$I$3),0.000001)</f>
        <v>26.138684695008884</v>
      </c>
      <c r="M57" s="1">
        <f>(1-$F$2^L$17)*($M$2+$B$7*LN(L57))/(1-$F$2)+(1-$F$2^(L$17-1))*$R$4+$F$2^(L$17-1)*$M$4</f>
        <v>117.74799414162042</v>
      </c>
      <c r="N57" s="1">
        <f>MAX($B$6*$B$2-(1-$F$2)/(1-$F$2^N$17)*($A57-$F$2^(N$17-1)*$B$4*$I$3),0.000001)</f>
        <v>26.219708731341218</v>
      </c>
      <c r="O57" s="1">
        <f>(1-$F$2^N$17)*($M$2+$B$7*LN(N57))/(1-$F$2)+(1-$F$2^(N$17-1))*$R$4+$F$2^(N$17-1)*$M$4</f>
        <v>117.6574001170683</v>
      </c>
      <c r="P57" s="1">
        <f t="shared" si="6"/>
        <v>27</v>
      </c>
      <c r="Q57" s="1">
        <f>$R$3/(1-$B$4)</f>
        <v>115.82106318787385</v>
      </c>
      <c r="R57" s="1">
        <f>LN((1-$B$6)*$B$3*$B$2)+$B$7*LN($B$6*$B$3*$B$2+$F$2*Y57)+$B$4*$R$3/(1-$B$4)</f>
        <v>116.16788066261014</v>
      </c>
      <c r="T57" s="1">
        <f t="shared" si="8"/>
        <v>118.36723155772079</v>
      </c>
      <c r="U57" s="1">
        <f t="shared" si="9"/>
        <v>29.946089691002562</v>
      </c>
      <c r="V57" s="1">
        <f t="shared" si="7"/>
        <v>23.212219670039396</v>
      </c>
      <c r="W57" s="1"/>
      <c r="X57" s="1">
        <f t="shared" si="10"/>
        <v>118.36723155772079</v>
      </c>
      <c r="Y57" s="1">
        <f>IF(X57=C57,$I$3,(Z57-$B$6*$B$2+A57)/$F$2)</f>
        <v>29.946089691002562</v>
      </c>
      <c r="Z57" s="1">
        <f t="shared" si="11"/>
        <v>23.212219670039396</v>
      </c>
      <c r="AA57" s="1">
        <f t="shared" si="12"/>
        <v>23.212219670039396</v>
      </c>
      <c r="AB57" s="1">
        <f t="shared" si="13"/>
      </c>
      <c r="AC57" s="1">
        <f t="shared" si="14"/>
      </c>
      <c r="AD57" s="1">
        <f t="shared" si="15"/>
      </c>
      <c r="AE57" s="1">
        <f t="shared" si="16"/>
      </c>
      <c r="AF57">
        <f t="shared" si="17"/>
      </c>
      <c r="AG57">
        <f t="shared" si="18"/>
      </c>
    </row>
    <row r="58" spans="1:33" ht="12.75">
      <c r="A58" s="1">
        <f>A57+$I$3/100</f>
        <v>35.536026433323066</v>
      </c>
      <c r="B58" s="1">
        <f>MAX($B$6*$B$2-A58+$B$4*$I$3,0.00001)</f>
        <v>22.91275877312937</v>
      </c>
      <c r="C58" s="1">
        <f>$M$2+$B$7*LN(B58)+$M$4</f>
        <v>118.36073908629533</v>
      </c>
      <c r="D58" s="1">
        <f>MAX($B$6*$B$2-(1-$F$2)/(1-$F$2^D$17)*($A58-$F$2^(D$17-1)*$B$4*$I$3),0.000001)</f>
        <v>24.81682113823929</v>
      </c>
      <c r="E58" s="1">
        <f>(1-$F$2^D$17)*($M$2+$B$7*LN(D58))/(1-$F$2)+(1-$F$2^(D$17-1))*$R$4+$F$2^(D$17-1)*$M$4</f>
        <v>118.21234590561076</v>
      </c>
      <c r="F58" s="1">
        <f>MAX($B$6*$B$2-(1-$F$2)/(1-$F$2^F$17)*($A58-$F$2^(F$17-1)*$B$4*$I$3),0.000001)</f>
        <v>25.449287951487037</v>
      </c>
      <c r="G58" s="1">
        <f>(1-$F$2^F$17)*($M$2+$B$7*LN(F58))/(1-$F$2)+(1-$F$2^(F$17-1))*$R$4+$F$2^(F$17-1)*$M$4</f>
        <v>118.07658695458187</v>
      </c>
      <c r="H58" s="1">
        <f>MAX($B$6*$B$2-(1-$F$2)/(1-$F$2^H$17)*($A58-$F$2^(H$17-1)*$B$4*$I$3),0.000001)</f>
        <v>25.763864602273493</v>
      </c>
      <c r="I58" s="1">
        <f>(1-$F$2^H$17)*($M$2+$B$7*LN(H58))/(1-$F$2)+(1-$F$2^(H$17-1))*$R$4+$F$2^(H$17-1)*$M$4</f>
        <v>117.95366412228518</v>
      </c>
      <c r="J58" s="1">
        <f>MAX($B$6*$B$2-(1-$F$2)/(1-$F$2^J$17)*($A58-$F$2^(J$17-1)*$B$4*$I$3),0.000001)</f>
        <v>25.951294887667334</v>
      </c>
      <c r="K58" s="1">
        <f>(1-$F$2^J$17)*($M$2+$B$7*LN(J58))/(1-$F$2)+(1-$F$2^(J$17-1))*$R$4+$F$2^(J$17-1)*$M$4</f>
        <v>117.84257993282088</v>
      </c>
      <c r="L58" s="1">
        <f>MAX($B$6*$B$2-(1-$F$2)/(1-$F$2^L$17)*($A58-$F$2^(L$17-1)*$B$4*$I$3),0.000001)</f>
        <v>26.07516227960276</v>
      </c>
      <c r="M58" s="1">
        <f>(1-$F$2^L$17)*($M$2+$B$7*LN(L58))/(1-$F$2)+(1-$F$2^(L$17-1))*$R$4+$F$2^(L$17-1)*$M$4</f>
        <v>117.74225886138342</v>
      </c>
      <c r="N58" s="1">
        <f>MAX($B$6*$B$2-(1-$F$2)/(1-$F$2^N$17)*($A58-$F$2^(N$17-1)*$B$4*$I$3),0.000001)</f>
        <v>26.16271866398452</v>
      </c>
      <c r="O58" s="1">
        <f>(1-$F$2^N$17)*($M$2+$B$7*LN(N58))/(1-$F$2)+(1-$F$2^(N$17-1))*$R$4+$F$2^(N$17-1)*$M$4</f>
        <v>117.65168329503554</v>
      </c>
      <c r="P58" s="1">
        <f t="shared" si="6"/>
        <v>27</v>
      </c>
      <c r="Q58" s="1">
        <f>$R$3/(1-$B$4)</f>
        <v>115.82106318787385</v>
      </c>
      <c r="R58" s="1">
        <f>LN((1-$B$6)*$B$3*$B$2)+$B$7*LN($B$6*$B$3*$B$2+$F$2*Y58)+$B$4*$R$3/(1-$B$4)</f>
        <v>116.16788066261014</v>
      </c>
      <c r="T58" s="1">
        <f t="shared" si="8"/>
        <v>118.36073908629533</v>
      </c>
      <c r="U58" s="1">
        <f t="shared" si="9"/>
        <v>29.946089691002562</v>
      </c>
      <c r="V58" s="1">
        <f t="shared" si="7"/>
        <v>22.91275877312937</v>
      </c>
      <c r="W58" s="1"/>
      <c r="X58" s="1">
        <f t="shared" si="10"/>
        <v>118.36073908629533</v>
      </c>
      <c r="Y58" s="1">
        <f>IF(X58=C58,$I$3,(Z58-$B$6*$B$2+A58)/$F$2)</f>
        <v>29.946089691002562</v>
      </c>
      <c r="Z58" s="1">
        <f t="shared" si="11"/>
        <v>22.91275877312937</v>
      </c>
      <c r="AA58" s="1">
        <f t="shared" si="12"/>
        <v>22.91275877312937</v>
      </c>
      <c r="AB58" s="1">
        <f t="shared" si="13"/>
      </c>
      <c r="AC58" s="1">
        <f t="shared" si="14"/>
      </c>
      <c r="AD58" s="1">
        <f t="shared" si="15"/>
      </c>
      <c r="AE58" s="1">
        <f t="shared" si="16"/>
      </c>
      <c r="AF58">
        <f t="shared" si="17"/>
      </c>
      <c r="AG58">
        <f t="shared" si="18"/>
      </c>
    </row>
    <row r="59" spans="1:33" ht="12.75">
      <c r="A59" s="1">
        <f>A58+$I$3/100</f>
        <v>35.83548733023309</v>
      </c>
      <c r="B59" s="1">
        <f>MAX($B$6*$B$2-A59+$B$4*$I$3,0.00001)</f>
        <v>22.61329787621934</v>
      </c>
      <c r="C59" s="1">
        <f>$M$2+$B$7*LN(B59)+$M$4</f>
        <v>118.35416120017865</v>
      </c>
      <c r="D59" s="1">
        <f>MAX($B$6*$B$2-(1-$F$2)/(1-$F$2^D$17)*($A59-$F$2^(D$17-1)*$B$4*$I$3),0.000001)</f>
        <v>24.65941725024453</v>
      </c>
      <c r="E59" s="1">
        <f>(1-$F$2^D$17)*($M$2+$B$7*LN(D59))/(1-$F$2)+(1-$F$2^(D$17-1))*$R$4+$F$2^(D$17-1)*$M$4</f>
        <v>118.20629326464643</v>
      </c>
      <c r="F59" s="1">
        <f>MAX($B$6*$B$2-(1-$F$2)/(1-$F$2^F$17)*($A59-$F$2^(F$17-1)*$B$4*$I$3),0.000001)</f>
        <v>25.339070723642962</v>
      </c>
      <c r="G59" s="1">
        <f>(1-$F$2^F$17)*($M$2+$B$7*LN(F59))/(1-$F$2)+(1-$F$2^(F$17-1))*$R$4+$F$2^(F$17-1)*$M$4</f>
        <v>118.07069069459588</v>
      </c>
      <c r="H59" s="1">
        <f>MAX($B$6*$B$2-(1-$F$2)/(1-$F$2^H$17)*($A59-$F$2^(H$17-1)*$B$4*$I$3),0.000001)</f>
        <v>25.677117098375525</v>
      </c>
      <c r="I59" s="1">
        <f>(1-$F$2^H$17)*($M$2+$B$7*LN(H59))/(1-$F$2)+(1-$F$2^(H$17-1))*$R$4+$F$2^(H$17-1)*$M$4</f>
        <v>117.94784267077168</v>
      </c>
      <c r="J59" s="1">
        <f>MAX($B$6*$B$2-(1-$F$2)/(1-$F$2^J$17)*($A59-$F$2^(J$17-1)*$B$4*$I$3),0.000001)</f>
        <v>25.878531056894303</v>
      </c>
      <c r="K59" s="1">
        <f>(1-$F$2^J$17)*($M$2+$B$7*LN(J59))/(1-$F$2)+(1-$F$2^(J$17-1))*$R$4+$F$2^(J$17-1)*$M$4</f>
        <v>117.8368021574147</v>
      </c>
      <c r="L59" s="1">
        <f>MAX($B$6*$B$2-(1-$F$2)/(1-$F$2^L$17)*($A59-$F$2^(L$17-1)*$B$4*$I$3),0.000001)</f>
        <v>26.01163986419664</v>
      </c>
      <c r="M59" s="1">
        <f>(1-$F$2^L$17)*($M$2+$B$7*LN(L59))/(1-$F$2)+(1-$F$2^(L$17-1))*$R$4+$F$2^(L$17-1)*$M$4</f>
        <v>117.73650959222026</v>
      </c>
      <c r="N59" s="1">
        <f>MAX($B$6*$B$2-(1-$F$2)/(1-$F$2^N$17)*($A59-$F$2^(N$17-1)*$B$4*$I$3),0.000001)</f>
        <v>26.105728596627824</v>
      </c>
      <c r="O59" s="1">
        <f>(1-$F$2^N$17)*($M$2+$B$7*LN(N59))/(1-$F$2)+(1-$F$2^(N$17-1))*$R$4+$F$2^(N$17-1)*$M$4</f>
        <v>117.64595400650155</v>
      </c>
      <c r="P59" s="1">
        <f t="shared" si="6"/>
        <v>27</v>
      </c>
      <c r="Q59" s="1">
        <f>$R$3/(1-$B$4)</f>
        <v>115.82106318787385</v>
      </c>
      <c r="R59" s="1">
        <f>LN((1-$B$6)*$B$3*$B$2)+$B$7*LN($B$6*$B$3*$B$2+$F$2*Y59)+$B$4*$R$3/(1-$B$4)</f>
        <v>116.16788066261014</v>
      </c>
      <c r="T59" s="1">
        <f t="shared" si="8"/>
        <v>118.35416120017865</v>
      </c>
      <c r="U59" s="1">
        <f t="shared" si="9"/>
        <v>29.946089691002562</v>
      </c>
      <c r="V59" s="1">
        <f t="shared" si="7"/>
        <v>22.61329787621934</v>
      </c>
      <c r="W59" s="1"/>
      <c r="X59" s="1">
        <f t="shared" si="10"/>
        <v>118.35416120017865</v>
      </c>
      <c r="Y59" s="1">
        <f>IF(X59=C59,$I$3,(Z59-$B$6*$B$2+A59)/$F$2)</f>
        <v>29.946089691002562</v>
      </c>
      <c r="Z59" s="1">
        <f t="shared" si="11"/>
        <v>22.61329787621934</v>
      </c>
      <c r="AA59" s="1">
        <f t="shared" si="12"/>
        <v>22.61329787621934</v>
      </c>
      <c r="AB59" s="1">
        <f t="shared" si="13"/>
      </c>
      <c r="AC59" s="1">
        <f t="shared" si="14"/>
      </c>
      <c r="AD59" s="1">
        <f t="shared" si="15"/>
      </c>
      <c r="AE59" s="1">
        <f t="shared" si="16"/>
      </c>
      <c r="AF59">
        <f t="shared" si="17"/>
      </c>
      <c r="AG59">
        <f t="shared" si="18"/>
      </c>
    </row>
    <row r="60" spans="1:33" ht="12.75">
      <c r="A60" s="1">
        <f>A59+$I$3/100</f>
        <v>36.13494822714312</v>
      </c>
      <c r="B60" s="1">
        <f>MAX($B$6*$B$2-A60+$B$4*$I$3,0.00001)</f>
        <v>22.313836979309315</v>
      </c>
      <c r="C60" s="1">
        <f>$M$2+$B$7*LN(B60)+$M$4</f>
        <v>118.3474956219514</v>
      </c>
      <c r="D60" s="1">
        <f>MAX($B$6*$B$2-(1-$F$2)/(1-$F$2^D$17)*($A60-$F$2^(D$17-1)*$B$4*$I$3),0.000001)</f>
        <v>24.502013362249773</v>
      </c>
      <c r="E60" s="1">
        <f>(1-$F$2^D$17)*($M$2+$B$7*LN(D60))/(1-$F$2)+(1-$F$2^(D$17-1))*$R$4+$F$2^(D$17-1)*$M$4</f>
        <v>118.20020186501709</v>
      </c>
      <c r="F60" s="1">
        <f>MAX($B$6*$B$2-(1-$F$2)/(1-$F$2^F$17)*($A60-$F$2^(F$17-1)*$B$4*$I$3),0.000001)</f>
        <v>25.228853495798887</v>
      </c>
      <c r="G60" s="1">
        <f>(1-$F$2^F$17)*($M$2+$B$7*LN(F60))/(1-$F$2)+(1-$F$2^(F$17-1))*$R$4+$F$2^(F$17-1)*$M$4</f>
        <v>118.06476873169666</v>
      </c>
      <c r="H60" s="1">
        <f>MAX($B$6*$B$2-(1-$F$2)/(1-$F$2^H$17)*($A60-$F$2^(H$17-1)*$B$4*$I$3),0.000001)</f>
        <v>25.59036959447756</v>
      </c>
      <c r="I60" s="1">
        <f>(1-$F$2^H$17)*($M$2+$B$7*LN(H60))/(1-$F$2)+(1-$F$2^(H$17-1))*$R$4+$F$2^(H$17-1)*$M$4</f>
        <v>117.9420015187664</v>
      </c>
      <c r="J60" s="1">
        <f>MAX($B$6*$B$2-(1-$F$2)/(1-$F$2^J$17)*($A60-$F$2^(J$17-1)*$B$4*$I$3),0.000001)</f>
        <v>25.80576722612127</v>
      </c>
      <c r="K60" s="1">
        <f>(1-$F$2^J$17)*($M$2+$B$7*LN(J60))/(1-$F$2)+(1-$F$2^(J$17-1))*$R$4+$F$2^(J$17-1)*$M$4</f>
        <v>117.83100811348439</v>
      </c>
      <c r="L60" s="1">
        <f>MAX($B$6*$B$2-(1-$F$2)/(1-$F$2^L$17)*($A60-$F$2^(L$17-1)*$B$4*$I$3),0.000001)</f>
        <v>25.948117448790516</v>
      </c>
      <c r="M60" s="1">
        <f>(1-$F$2^L$17)*($M$2+$B$7*LN(L60))/(1-$F$2)+(1-$F$2^(L$17-1))*$R$4+$F$2^(L$17-1)*$M$4</f>
        <v>117.73074626572325</v>
      </c>
      <c r="N60" s="1">
        <f>MAX($B$6*$B$2-(1-$F$2)/(1-$F$2^N$17)*($A60-$F$2^(N$17-1)*$B$4*$I$3),0.000001)</f>
        <v>26.048738529271127</v>
      </c>
      <c r="O60" s="1">
        <f>(1-$F$2^N$17)*($M$2+$B$7*LN(N60))/(1-$F$2)+(1-$F$2^(N$17-1))*$R$4+$F$2^(N$17-1)*$M$4</f>
        <v>117.64021219697686</v>
      </c>
      <c r="P60" s="1">
        <f t="shared" si="6"/>
        <v>27</v>
      </c>
      <c r="Q60" s="1">
        <f>$R$3/(1-$B$4)</f>
        <v>115.82106318787385</v>
      </c>
      <c r="R60" s="1">
        <f>LN((1-$B$6)*$B$3*$B$2)+$B$7*LN($B$6*$B$3*$B$2+$F$2*Y60)+$B$4*$R$3/(1-$B$4)</f>
        <v>116.16788066261014</v>
      </c>
      <c r="T60" s="1">
        <f t="shared" si="8"/>
        <v>118.3474956219514</v>
      </c>
      <c r="U60" s="1">
        <f t="shared" si="9"/>
        <v>29.946089691002562</v>
      </c>
      <c r="V60" s="1">
        <f t="shared" si="7"/>
        <v>22.313836979309315</v>
      </c>
      <c r="W60" s="1"/>
      <c r="X60" s="1">
        <f t="shared" si="10"/>
        <v>118.3474956219514</v>
      </c>
      <c r="Y60" s="1">
        <f>IF(X60=C60,$I$3,(Z60-$B$6*$B$2+A60)/$F$2)</f>
        <v>29.946089691002562</v>
      </c>
      <c r="Z60" s="1">
        <f t="shared" si="11"/>
        <v>22.313836979309315</v>
      </c>
      <c r="AA60" s="1">
        <f t="shared" si="12"/>
        <v>22.313836979309315</v>
      </c>
      <c r="AB60" s="1">
        <f t="shared" si="13"/>
      </c>
      <c r="AC60" s="1">
        <f t="shared" si="14"/>
      </c>
      <c r="AD60" s="1">
        <f t="shared" si="15"/>
      </c>
      <c r="AE60" s="1">
        <f t="shared" si="16"/>
      </c>
      <c r="AF60">
        <f t="shared" si="17"/>
      </c>
      <c r="AG60">
        <f t="shared" si="18"/>
      </c>
    </row>
    <row r="61" spans="1:33" ht="12.75">
      <c r="A61" s="1">
        <f>A60+$I$3/100</f>
        <v>36.43440912405315</v>
      </c>
      <c r="B61" s="1">
        <f>MAX($B$6*$B$2-A61+$B$4*$I$3,0.00001)</f>
        <v>22.014376082399288</v>
      </c>
      <c r="C61" s="1">
        <f>$M$2+$B$7*LN(B61)+$M$4</f>
        <v>118.34073998187753</v>
      </c>
      <c r="D61" s="1">
        <f>MAX($B$6*$B$2-(1-$F$2)/(1-$F$2^D$17)*($A61-$F$2^(D$17-1)*$B$4*$I$3),0.000001)</f>
        <v>24.344609474255016</v>
      </c>
      <c r="E61" s="1">
        <f>(1-$F$2^D$17)*($M$2+$B$7*LN(D61))/(1-$F$2)+(1-$F$2^(D$17-1))*$R$4+$F$2^(D$17-1)*$M$4</f>
        <v>118.1940712071322</v>
      </c>
      <c r="F61" s="1">
        <f>MAX($B$6*$B$2-(1-$F$2)/(1-$F$2^F$17)*($A61-$F$2^(F$17-1)*$B$4*$I$3),0.000001)</f>
        <v>25.118636267954813</v>
      </c>
      <c r="G61" s="1">
        <f>(1-$F$2^F$17)*($M$2+$B$7*LN(F61))/(1-$F$2)+(1-$F$2^(F$17-1))*$R$4+$F$2^(F$17-1)*$M$4</f>
        <v>118.05882084081503</v>
      </c>
      <c r="H61" s="1">
        <f>MAX($B$6*$B$2-(1-$F$2)/(1-$F$2^H$17)*($A61-$F$2^(H$17-1)*$B$4*$I$3),0.000001)</f>
        <v>25.503622090579594</v>
      </c>
      <c r="I61" s="1">
        <f>(1-$F$2^H$17)*($M$2+$B$7*LN(H61))/(1-$F$2)+(1-$F$2^(H$17-1))*$R$4+$F$2^(H$17-1)*$M$4</f>
        <v>117.93614053247877</v>
      </c>
      <c r="J61" s="1">
        <f>MAX($B$6*$B$2-(1-$F$2)/(1-$F$2^J$17)*($A61-$F$2^(J$17-1)*$B$4*$I$3),0.000001)</f>
        <v>25.733003395348238</v>
      </c>
      <c r="K61" s="1">
        <f>(1-$F$2^J$17)*($M$2+$B$7*LN(J61))/(1-$F$2)+(1-$F$2^(J$17-1))*$R$4+$F$2^(J$17-1)*$M$4</f>
        <v>117.82519770915641</v>
      </c>
      <c r="L61" s="1">
        <f>MAX($B$6*$B$2-(1-$F$2)/(1-$F$2^L$17)*($A61-$F$2^(L$17-1)*$B$4*$I$3),0.000001)</f>
        <v>25.884595033384393</v>
      </c>
      <c r="M61" s="1">
        <f>(1-$F$2^L$17)*($M$2+$B$7*LN(L61))/(1-$F$2)+(1-$F$2^(L$17-1))*$R$4+$F$2^(L$17-1)*$M$4</f>
        <v>117.72496881298171</v>
      </c>
      <c r="N61" s="1">
        <f>MAX($B$6*$B$2-(1-$F$2)/(1-$F$2^N$17)*($A61-$F$2^(N$17-1)*$B$4*$I$3),0.000001)</f>
        <v>25.991748461914426</v>
      </c>
      <c r="O61" s="1">
        <f>(1-$F$2^N$17)*($M$2+$B$7*LN(N61))/(1-$F$2)+(1-$F$2^(N$17-1))*$R$4+$F$2^(N$17-1)*$M$4</f>
        <v>117.63445781161394</v>
      </c>
      <c r="P61" s="1">
        <f t="shared" si="6"/>
        <v>27</v>
      </c>
      <c r="Q61" s="1">
        <f>$R$3/(1-$B$4)</f>
        <v>115.82106318787385</v>
      </c>
      <c r="R61" s="1">
        <f>LN((1-$B$6)*$B$3*$B$2)+$B$7*LN($B$6*$B$3*$B$2+$F$2*Y61)+$B$4*$R$3/(1-$B$4)</f>
        <v>116.16788066261014</v>
      </c>
      <c r="T61" s="1">
        <f t="shared" si="8"/>
        <v>118.34073998187753</v>
      </c>
      <c r="U61" s="1">
        <f t="shared" si="9"/>
        <v>29.946089691002562</v>
      </c>
      <c r="V61" s="1">
        <f t="shared" si="7"/>
        <v>22.014376082399288</v>
      </c>
      <c r="W61" s="1"/>
      <c r="X61" s="1">
        <f t="shared" si="10"/>
        <v>118.34073998187753</v>
      </c>
      <c r="Y61" s="1">
        <f>IF(X61=C61,$I$3,(Z61-$B$6*$B$2+A61)/$F$2)</f>
        <v>29.946089691002562</v>
      </c>
      <c r="Z61" s="1">
        <f t="shared" si="11"/>
        <v>22.014376082399288</v>
      </c>
      <c r="AA61" s="1">
        <f t="shared" si="12"/>
        <v>22.014376082399288</v>
      </c>
      <c r="AB61" s="1">
        <f t="shared" si="13"/>
      </c>
      <c r="AC61" s="1">
        <f t="shared" si="14"/>
      </c>
      <c r="AD61" s="1">
        <f t="shared" si="15"/>
      </c>
      <c r="AE61" s="1">
        <f t="shared" si="16"/>
      </c>
      <c r="AF61">
        <f t="shared" si="17"/>
      </c>
      <c r="AG61">
        <f t="shared" si="18"/>
      </c>
    </row>
    <row r="62" spans="1:33" ht="12.75">
      <c r="A62" s="1">
        <f>A61+$I$3/100</f>
        <v>36.733870020963174</v>
      </c>
      <c r="B62" s="1">
        <f>MAX($B$6*$B$2-A62+$B$4*$I$3,0.00001)</f>
        <v>21.71491518548926</v>
      </c>
      <c r="C62" s="1">
        <f>$M$2+$B$7*LN(B62)+$M$4</f>
        <v>118.3338918128465</v>
      </c>
      <c r="D62" s="1">
        <f>MAX($B$6*$B$2-(1-$F$2)/(1-$F$2^D$17)*($A62-$F$2^(D$17-1)*$B$4*$I$3),0.000001)</f>
        <v>24.18720558626026</v>
      </c>
      <c r="E62" s="1">
        <f>(1-$F$2^D$17)*($M$2+$B$7*LN(D62))/(1-$F$2)+(1-$F$2^(D$17-1))*$R$4+$F$2^(D$17-1)*$M$4</f>
        <v>118.18790078167909</v>
      </c>
      <c r="F62" s="1">
        <f>MAX($B$6*$B$2-(1-$F$2)/(1-$F$2^F$17)*($A62-$F$2^(F$17-1)*$B$4*$I$3),0.000001)</f>
        <v>25.008419040110738</v>
      </c>
      <c r="G62" s="1">
        <f>(1-$F$2^F$17)*($M$2+$B$7*LN(F62))/(1-$F$2)+(1-$F$2^(F$17-1))*$R$4+$F$2^(F$17-1)*$M$4</f>
        <v>118.0528467939125</v>
      </c>
      <c r="H62" s="1">
        <f>MAX($B$6*$B$2-(1-$F$2)/(1-$F$2^H$17)*($A62-$F$2^(H$17-1)*$B$4*$I$3),0.000001)</f>
        <v>25.41687458668163</v>
      </c>
      <c r="I62" s="1">
        <f>(1-$F$2^H$17)*($M$2+$B$7*LN(H62))/(1-$F$2)+(1-$F$2^(H$17-1))*$R$4+$F$2^(H$17-1)*$M$4</f>
        <v>117.93025957675071</v>
      </c>
      <c r="J62" s="1">
        <f>MAX($B$6*$B$2-(1-$F$2)/(1-$F$2^J$17)*($A62-$F$2^(J$17-1)*$B$4*$I$3),0.000001)</f>
        <v>25.660239564575203</v>
      </c>
      <c r="K62" s="1">
        <f>(1-$F$2^J$17)*($M$2+$B$7*LN(J62))/(1-$F$2)+(1-$F$2^(J$17-1))*$R$4+$F$2^(J$17-1)*$M$4</f>
        <v>117.81937085177675</v>
      </c>
      <c r="L62" s="1">
        <f>MAX($B$6*$B$2-(1-$F$2)/(1-$F$2^L$17)*($A62-$F$2^(L$17-1)*$B$4*$I$3),0.000001)</f>
        <v>25.821072617978274</v>
      </c>
      <c r="M62" s="1">
        <f>(1-$F$2^L$17)*($M$2+$B$7*LN(L62))/(1-$F$2)+(1-$F$2^(L$17-1))*$R$4+$F$2^(L$17-1)*$M$4</f>
        <v>117.71917716457696</v>
      </c>
      <c r="N62" s="1">
        <f>MAX($B$6*$B$2-(1-$F$2)/(1-$F$2^N$17)*($A62-$F$2^(N$17-1)*$B$4*$I$3),0.000001)</f>
        <v>25.93475839455773</v>
      </c>
      <c r="O62" s="1">
        <f>(1-$F$2^N$17)*($M$2+$B$7*LN(N62))/(1-$F$2)+(1-$F$2^(N$17-1))*$R$4+$F$2^(N$17-1)*$M$4</f>
        <v>117.62869079520411</v>
      </c>
      <c r="P62" s="1">
        <f t="shared" si="6"/>
        <v>27</v>
      </c>
      <c r="Q62" s="1">
        <f>$R$3/(1-$B$4)</f>
        <v>115.82106318787385</v>
      </c>
      <c r="R62" s="1">
        <f>LN((1-$B$6)*$B$3*$B$2)+$B$7*LN($B$6*$B$3*$B$2+$F$2*Y62)+$B$4*$R$3/(1-$B$4)</f>
        <v>116.16788066261014</v>
      </c>
      <c r="T62" s="1">
        <f t="shared" si="8"/>
        <v>118.3338918128465</v>
      </c>
      <c r="U62" s="1">
        <f t="shared" si="9"/>
        <v>29.946089691002562</v>
      </c>
      <c r="V62" s="1">
        <f t="shared" si="7"/>
        <v>21.71491518548926</v>
      </c>
      <c r="W62" s="1"/>
      <c r="X62" s="1">
        <f t="shared" si="10"/>
        <v>118.3338918128465</v>
      </c>
      <c r="Y62" s="1">
        <f>IF(X62=C62,$I$3,(Z62-$B$6*$B$2+A62)/$F$2)</f>
        <v>29.946089691002562</v>
      </c>
      <c r="Z62" s="1">
        <f t="shared" si="11"/>
        <v>21.71491518548926</v>
      </c>
      <c r="AA62" s="1">
        <f t="shared" si="12"/>
        <v>21.71491518548926</v>
      </c>
      <c r="AB62" s="1">
        <f t="shared" si="13"/>
      </c>
      <c r="AC62" s="1">
        <f t="shared" si="14"/>
      </c>
      <c r="AD62" s="1">
        <f t="shared" si="15"/>
      </c>
      <c r="AE62" s="1">
        <f t="shared" si="16"/>
      </c>
      <c r="AF62">
        <f t="shared" si="17"/>
      </c>
      <c r="AG62">
        <f t="shared" si="18"/>
      </c>
    </row>
    <row r="63" spans="1:33" ht="12.75">
      <c r="A63" s="1">
        <f>A62+$I$3/100</f>
        <v>37.0333309178732</v>
      </c>
      <c r="B63" s="1">
        <f>MAX($B$6*$B$2-A63+$B$4*$I$3,0.00001)</f>
        <v>21.415454288579234</v>
      </c>
      <c r="C63" s="1">
        <f>$M$2+$B$7*LN(B63)+$M$4</f>
        <v>118.32694854496404</v>
      </c>
      <c r="D63" s="1">
        <f>MAX($B$6*$B$2-(1-$F$2)/(1-$F$2^D$17)*($A63-$F$2^(D$17-1)*$B$4*$I$3),0.000001)</f>
        <v>24.0298016982655</v>
      </c>
      <c r="E63" s="1">
        <f>(1-$F$2^D$17)*($M$2+$B$7*LN(D63))/(1-$F$2)+(1-$F$2^(D$17-1))*$R$4+$F$2^(D$17-1)*$M$4</f>
        <v>118.18169006936915</v>
      </c>
      <c r="F63" s="1">
        <f>MAX($B$6*$B$2-(1-$F$2)/(1-$F$2^F$17)*($A63-$F$2^(F$17-1)*$B$4*$I$3),0.000001)</f>
        <v>24.898201812266663</v>
      </c>
      <c r="G63" s="1">
        <f>(1-$F$2^F$17)*($M$2+$B$7*LN(F63))/(1-$F$2)+(1-$F$2^(F$17-1))*$R$4+$F$2^(F$17-1)*$M$4</f>
        <v>118.0468463599289</v>
      </c>
      <c r="H63" s="1">
        <f>MAX($B$6*$B$2-(1-$F$2)/(1-$F$2^H$17)*($A63-$F$2^(H$17-1)*$B$4*$I$3),0.000001)</f>
        <v>25.33012708278366</v>
      </c>
      <c r="I63" s="1">
        <f>(1-$F$2^H$17)*($M$2+$B$7*LN(H63))/(1-$F$2)+(1-$F$2^(H$17-1))*$R$4+$F$2^(H$17-1)*$M$4</f>
        <v>117.92435851503785</v>
      </c>
      <c r="J63" s="1">
        <f>MAX($B$6*$B$2-(1-$F$2)/(1-$F$2^J$17)*($A63-$F$2^(J$17-1)*$B$4*$I$3),0.000001)</f>
        <v>25.587475733802172</v>
      </c>
      <c r="K63" s="1">
        <f>(1-$F$2^J$17)*($M$2+$B$7*LN(J63))/(1-$F$2)+(1-$F$2^(J$17-1))*$R$4+$F$2^(J$17-1)*$M$4</f>
        <v>117.81352744790205</v>
      </c>
      <c r="L63" s="1">
        <f>MAX($B$6*$B$2-(1-$F$2)/(1-$F$2^L$17)*($A63-$F$2^(L$17-1)*$B$4*$I$3),0.000001)</f>
        <v>25.757550202572148</v>
      </c>
      <c r="M63" s="1">
        <f>(1-$F$2^L$17)*($M$2+$B$7*LN(L63))/(1-$F$2)+(1-$F$2^(L$17-1))*$R$4+$F$2^(L$17-1)*$M$4</f>
        <v>117.71337125057738</v>
      </c>
      <c r="N63" s="1">
        <f>MAX($B$6*$B$2-(1-$F$2)/(1-$F$2^N$17)*($A63-$F$2^(N$17-1)*$B$4*$I$3),0.000001)</f>
        <v>25.877768327201032</v>
      </c>
      <c r="O63" s="1">
        <f>(1-$F$2^N$17)*($M$2+$B$7*LN(N63))/(1-$F$2)+(1-$F$2^(N$17-1))*$R$4+$F$2^(N$17-1)*$M$4</f>
        <v>117.62291109217426</v>
      </c>
      <c r="P63" s="1">
        <f t="shared" si="6"/>
        <v>27</v>
      </c>
      <c r="Q63" s="1">
        <f>$R$3/(1-$B$4)</f>
        <v>115.82106318787385</v>
      </c>
      <c r="R63" s="1">
        <f>LN((1-$B$6)*$B$3*$B$2)+$B$7*LN($B$6*$B$3*$B$2+$F$2*Y63)+$B$4*$R$3/(1-$B$4)</f>
        <v>116.16788066261014</v>
      </c>
      <c r="T63" s="1">
        <f t="shared" si="8"/>
        <v>118.32694854496404</v>
      </c>
      <c r="U63" s="1">
        <f t="shared" si="9"/>
        <v>29.946089691002562</v>
      </c>
      <c r="V63" s="1">
        <f t="shared" si="7"/>
        <v>21.415454288579234</v>
      </c>
      <c r="W63" s="1"/>
      <c r="X63" s="1">
        <f t="shared" si="10"/>
        <v>118.32694854496404</v>
      </c>
      <c r="Y63" s="1">
        <f>IF(X63=C63,$I$3,(Z63-$B$6*$B$2+A63)/$F$2)</f>
        <v>29.946089691002562</v>
      </c>
      <c r="Z63" s="1">
        <f t="shared" si="11"/>
        <v>21.415454288579234</v>
      </c>
      <c r="AA63" s="1">
        <f t="shared" si="12"/>
        <v>21.415454288579234</v>
      </c>
      <c r="AB63" s="1">
        <f t="shared" si="13"/>
      </c>
      <c r="AC63" s="1">
        <f t="shared" si="14"/>
      </c>
      <c r="AD63" s="1">
        <f t="shared" si="15"/>
      </c>
      <c r="AE63" s="1">
        <f t="shared" si="16"/>
      </c>
      <c r="AF63">
        <f t="shared" si="17"/>
      </c>
      <c r="AG63">
        <f t="shared" si="18"/>
      </c>
    </row>
    <row r="64" spans="1:33" ht="12.75">
      <c r="A64" s="1">
        <f>A63+$I$3/100</f>
        <v>37.33279181478323</v>
      </c>
      <c r="B64" s="1">
        <f>MAX($B$6*$B$2-A64+$B$4*$I$3,0.00001)</f>
        <v>21.115993391669207</v>
      </c>
      <c r="C64" s="1">
        <f>$M$2+$B$7*LN(B64)+$M$4</f>
        <v>118.3199074997622</v>
      </c>
      <c r="D64" s="1">
        <f>MAX($B$6*$B$2-(1-$F$2)/(1-$F$2^D$17)*($A64-$F$2^(D$17-1)*$B$4*$I$3),0.000001)</f>
        <v>23.87239781027074</v>
      </c>
      <c r="E64" s="1">
        <f>(1-$F$2^D$17)*($M$2+$B$7*LN(D64))/(1-$F$2)+(1-$F$2^(D$17-1))*$R$4+$F$2^(D$17-1)*$M$4</f>
        <v>118.17543854067546</v>
      </c>
      <c r="F64" s="1">
        <f>MAX($B$6*$B$2-(1-$F$2)/(1-$F$2^F$17)*($A64-$F$2^(F$17-1)*$B$4*$I$3),0.000001)</f>
        <v>24.787984584422585</v>
      </c>
      <c r="G64" s="1">
        <f>(1-$F$2^F$17)*($M$2+$B$7*LN(F64))/(1-$F$2)+(1-$F$2^(F$17-1))*$R$4+$F$2^(F$17-1)*$M$4</f>
        <v>118.04081930472876</v>
      </c>
      <c r="H64" s="1">
        <f>MAX($B$6*$B$2-(1-$F$2)/(1-$F$2^H$17)*($A64-$F$2^(H$17-1)*$B$4*$I$3),0.000001)</f>
        <v>25.243379578885698</v>
      </c>
      <c r="I64" s="1">
        <f>(1-$F$2^H$17)*($M$2+$B$7*LN(H64))/(1-$F$2)+(1-$F$2^(H$17-1))*$R$4+$F$2^(H$17-1)*$M$4</f>
        <v>117.91843720939056</v>
      </c>
      <c r="J64" s="1">
        <f>MAX($B$6*$B$2-(1-$F$2)/(1-$F$2^J$17)*($A64-$F$2^(J$17-1)*$B$4*$I$3),0.000001)</f>
        <v>25.514711903029138</v>
      </c>
      <c r="K64" s="1">
        <f>(1-$F$2^J$17)*($M$2+$B$7*LN(J64))/(1-$F$2)+(1-$F$2^(J$17-1))*$R$4+$F$2^(J$17-1)*$M$4</f>
        <v>117.80766740329065</v>
      </c>
      <c r="L64" s="1">
        <f>MAX($B$6*$B$2-(1-$F$2)/(1-$F$2^L$17)*($A64-$F$2^(L$17-1)*$B$4*$I$3),0.000001)</f>
        <v>25.69402778716603</v>
      </c>
      <c r="M64" s="1">
        <f>(1-$F$2^L$17)*($M$2+$B$7*LN(L64))/(1-$F$2)+(1-$F$2^(L$17-1))*$R$4+$F$2^(L$17-1)*$M$4</f>
        <v>117.70755100053333</v>
      </c>
      <c r="N64" s="1">
        <f>MAX($B$6*$B$2-(1-$F$2)/(1-$F$2^N$17)*($A64-$F$2^(N$17-1)*$B$4*$I$3),0.000001)</f>
        <v>25.82077825984433</v>
      </c>
      <c r="O64" s="1">
        <f>(1-$F$2^N$17)*($M$2+$B$7*LN(N64))/(1-$F$2)+(1-$F$2^(N$17-1))*$R$4+$F$2^(N$17-1)*$M$4</f>
        <v>117.61711864658383</v>
      </c>
      <c r="P64" s="1">
        <f t="shared" si="6"/>
        <v>27</v>
      </c>
      <c r="Q64" s="1">
        <f>$R$3/(1-$B$4)</f>
        <v>115.82106318787385</v>
      </c>
      <c r="R64" s="1">
        <f>LN((1-$B$6)*$B$3*$B$2)+$B$7*LN($B$6*$B$3*$B$2+$F$2*Y64)+$B$4*$R$3/(1-$B$4)</f>
        <v>116.16788066261014</v>
      </c>
      <c r="T64" s="1">
        <f t="shared" si="8"/>
        <v>118.3199074997622</v>
      </c>
      <c r="U64" s="1">
        <f t="shared" si="9"/>
        <v>29.946089691002562</v>
      </c>
      <c r="V64" s="1">
        <f t="shared" si="7"/>
        <v>21.115993391669207</v>
      </c>
      <c r="W64" s="1"/>
      <c r="X64" s="1">
        <f t="shared" si="10"/>
        <v>118.3199074997622</v>
      </c>
      <c r="Y64" s="1">
        <f>IF(X64=C64,$I$3,(Z64-$B$6*$B$2+A64)/$F$2)</f>
        <v>29.946089691002562</v>
      </c>
      <c r="Z64" s="1">
        <f t="shared" si="11"/>
        <v>21.115993391669207</v>
      </c>
      <c r="AA64" s="1">
        <f t="shared" si="12"/>
        <v>21.115993391669207</v>
      </c>
      <c r="AB64" s="1">
        <f t="shared" si="13"/>
      </c>
      <c r="AC64" s="1">
        <f t="shared" si="14"/>
      </c>
      <c r="AD64" s="1">
        <f t="shared" si="15"/>
      </c>
      <c r="AE64" s="1">
        <f t="shared" si="16"/>
      </c>
      <c r="AF64">
        <f t="shared" si="17"/>
      </c>
      <c r="AG64">
        <f t="shared" si="18"/>
      </c>
    </row>
    <row r="65" spans="1:33" ht="12.75">
      <c r="A65" s="1">
        <f>A64+$I$3/100</f>
        <v>37.632252711693255</v>
      </c>
      <c r="B65" s="1">
        <f>MAX($B$6*$B$2-A65+$B$4*$I$3,0.00001)</f>
        <v>20.81653249475918</v>
      </c>
      <c r="C65" s="1">
        <f>$M$2+$B$7*LN(B65)+$M$4</f>
        <v>118.31276588399581</v>
      </c>
      <c r="D65" s="1">
        <f>MAX($B$6*$B$2-(1-$F$2)/(1-$F$2^D$17)*($A65-$F$2^(D$17-1)*$B$4*$I$3),0.000001)</f>
        <v>23.714993922275983</v>
      </c>
      <c r="E65" s="1">
        <f>(1-$F$2^D$17)*($M$2+$B$7*LN(D65))/(1-$F$2)+(1-$F$2^(D$17-1))*$R$4+$F$2^(D$17-1)*$M$4</f>
        <v>118.1691456555619</v>
      </c>
      <c r="F65" s="1">
        <f>MAX($B$6*$B$2-(1-$F$2)/(1-$F$2^F$17)*($A65-$F$2^(F$17-1)*$B$4*$I$3),0.000001)</f>
        <v>24.67776735657851</v>
      </c>
      <c r="G65" s="1">
        <f>(1-$F$2^F$17)*($M$2+$B$7*LN(F65))/(1-$F$2)+(1-$F$2^(F$17-1))*$R$4+$F$2^(F$17-1)*$M$4</f>
        <v>118.03476539104636</v>
      </c>
      <c r="H65" s="1">
        <f>MAX($B$6*$B$2-(1-$F$2)/(1-$F$2^H$17)*($A65-$F$2^(H$17-1)*$B$4*$I$3),0.000001)</f>
        <v>25.156632074987733</v>
      </c>
      <c r="I65" s="1">
        <f>(1-$F$2^H$17)*($M$2+$B$7*LN(H65))/(1-$F$2)+(1-$F$2^(H$17-1))*$R$4+$F$2^(H$17-1)*$M$4</f>
        <v>117.91249552043459</v>
      </c>
      <c r="J65" s="1">
        <f>MAX($B$6*$B$2-(1-$F$2)/(1-$F$2^J$17)*($A65-$F$2^(J$17-1)*$B$4*$I$3),0.000001)</f>
        <v>25.441948072256107</v>
      </c>
      <c r="K65" s="1">
        <f>(1-$F$2^J$17)*($M$2+$B$7*LN(J65))/(1-$F$2)+(1-$F$2^(J$17-1))*$R$4+$F$2^(J$17-1)*$M$4</f>
        <v>117.80179062289345</v>
      </c>
      <c r="L65" s="1">
        <f>MAX($B$6*$B$2-(1-$F$2)/(1-$F$2^L$17)*($A65-$F$2^(L$17-1)*$B$4*$I$3),0.000001)</f>
        <v>25.630505371759906</v>
      </c>
      <c r="M65" s="1">
        <f>(1-$F$2^L$17)*($M$2+$B$7*LN(L65))/(1-$F$2)+(1-$F$2^(L$17-1))*$R$4+$F$2^(L$17-1)*$M$4</f>
        <v>117.70171634347199</v>
      </c>
      <c r="N65" s="1">
        <f>MAX($B$6*$B$2-(1-$F$2)/(1-$F$2^N$17)*($A65-$F$2^(N$17-1)*$B$4*$I$3),0.000001)</f>
        <v>25.763788192487635</v>
      </c>
      <c r="O65" s="1">
        <f>(1-$F$2^N$17)*($M$2+$B$7*LN(N65))/(1-$F$2)+(1-$F$2^(N$17-1))*$R$4+$F$2^(N$17-1)*$M$4</f>
        <v>117.61131340212135</v>
      </c>
      <c r="P65" s="1">
        <f t="shared" si="6"/>
        <v>27</v>
      </c>
      <c r="Q65" s="1">
        <f>$R$3/(1-$B$4)</f>
        <v>115.82106318787385</v>
      </c>
      <c r="R65" s="1">
        <f>LN((1-$B$6)*$B$3*$B$2)+$B$7*LN($B$6*$B$3*$B$2+$F$2*Y65)+$B$4*$R$3/(1-$B$4)</f>
        <v>116.16788066261014</v>
      </c>
      <c r="T65" s="1">
        <f t="shared" si="8"/>
        <v>118.31276588399581</v>
      </c>
      <c r="U65" s="1">
        <f t="shared" si="9"/>
        <v>29.946089691002562</v>
      </c>
      <c r="V65" s="1">
        <f t="shared" si="7"/>
        <v>20.81653249475918</v>
      </c>
      <c r="W65" s="1"/>
      <c r="X65" s="1">
        <f t="shared" si="10"/>
        <v>118.31276588399581</v>
      </c>
      <c r="Y65" s="1">
        <f>IF(X65=C65,$I$3,(Z65-$B$6*$B$2+A65)/$F$2)</f>
        <v>29.946089691002562</v>
      </c>
      <c r="Z65" s="1">
        <f t="shared" si="11"/>
        <v>20.81653249475918</v>
      </c>
      <c r="AA65" s="1">
        <f t="shared" si="12"/>
        <v>20.81653249475918</v>
      </c>
      <c r="AB65" s="1">
        <f t="shared" si="13"/>
      </c>
      <c r="AC65" s="1">
        <f t="shared" si="14"/>
      </c>
      <c r="AD65" s="1">
        <f t="shared" si="15"/>
      </c>
      <c r="AE65" s="1">
        <f t="shared" si="16"/>
      </c>
      <c r="AF65">
        <f t="shared" si="17"/>
      </c>
      <c r="AG65">
        <f t="shared" si="18"/>
      </c>
    </row>
    <row r="66" spans="1:33" ht="12.75">
      <c r="A66" s="1">
        <f>A65+$I$3/100</f>
        <v>37.93171360860328</v>
      </c>
      <c r="B66" s="1">
        <f>MAX($B$6*$B$2-A66+$B$4*$I$3,0.00001)</f>
        <v>20.517071597849153</v>
      </c>
      <c r="C66" s="1">
        <f>$M$2+$B$7*LN(B66)+$M$4</f>
        <v>118.30552078298945</v>
      </c>
      <c r="D66" s="1">
        <f>MAX($B$6*$B$2-(1-$F$2)/(1-$F$2^D$17)*($A66-$F$2^(D$17-1)*$B$4*$I$3),0.000001)</f>
        <v>23.557590034281226</v>
      </c>
      <c r="E66" s="1">
        <f>(1-$F$2^D$17)*($M$2+$B$7*LN(D66))/(1-$F$2)+(1-$F$2^(D$17-1))*$R$4+$F$2^(D$17-1)*$M$4</f>
        <v>118.16281086320328</v>
      </c>
      <c r="F66" s="1">
        <f>MAX($B$6*$B$2-(1-$F$2)/(1-$F$2^F$17)*($A66-$F$2^(F$17-1)*$B$4*$I$3),0.000001)</f>
        <v>24.567550128734435</v>
      </c>
      <c r="G66" s="1">
        <f>(1-$F$2^F$17)*($M$2+$B$7*LN(F66))/(1-$F$2)+(1-$F$2^(F$17-1))*$R$4+$F$2^(F$17-1)*$M$4</f>
        <v>118.02868437842986</v>
      </c>
      <c r="H66" s="1">
        <f>MAX($B$6*$B$2-(1-$F$2)/(1-$F$2^H$17)*($A66-$F$2^(H$17-1)*$B$4*$I$3),0.000001)</f>
        <v>25.069884571089766</v>
      </c>
      <c r="I66" s="1">
        <f>(1-$F$2^H$17)*($M$2+$B$7*LN(H66))/(1-$F$2)+(1-$F$2^(H$17-1))*$R$4+$F$2^(H$17-1)*$M$4</f>
        <v>117.9065333073514</v>
      </c>
      <c r="J66" s="1">
        <f>MAX($B$6*$B$2-(1-$F$2)/(1-$F$2^J$17)*($A66-$F$2^(J$17-1)*$B$4*$I$3),0.000001)</f>
        <v>25.369184241483076</v>
      </c>
      <c r="K66" s="1">
        <f>(1-$F$2^J$17)*($M$2+$B$7*LN(J66))/(1-$F$2)+(1-$F$2^(J$17-1))*$R$4+$F$2^(J$17-1)*$M$4</f>
        <v>117.79589701084466</v>
      </c>
      <c r="L66" s="1">
        <f>MAX($B$6*$B$2-(1-$F$2)/(1-$F$2^L$17)*($A66-$F$2^(L$17-1)*$B$4*$I$3),0.000001)</f>
        <v>25.566982956353783</v>
      </c>
      <c r="M66" s="1">
        <f>(1-$F$2^L$17)*($M$2+$B$7*LN(L66))/(1-$F$2)+(1-$F$2^(L$17-1))*$R$4+$F$2^(L$17-1)*$M$4</f>
        <v>117.6958672078922</v>
      </c>
      <c r="N66" s="1">
        <f>MAX($B$6*$B$2-(1-$F$2)/(1-$F$2^N$17)*($A66-$F$2^(N$17-1)*$B$4*$I$3),0.000001)</f>
        <v>25.706798125130938</v>
      </c>
      <c r="O66" s="1">
        <f>(1-$F$2^N$17)*($M$2+$B$7*LN(N66))/(1-$F$2)+(1-$F$2^(N$17-1))*$R$4+$F$2^(N$17-1)*$M$4</f>
        <v>117.6054953021013</v>
      </c>
      <c r="P66" s="1">
        <f t="shared" si="6"/>
        <v>27</v>
      </c>
      <c r="Q66" s="1">
        <f>$R$3/(1-$B$4)</f>
        <v>115.82106318787385</v>
      </c>
      <c r="R66" s="1">
        <f>LN((1-$B$6)*$B$3*$B$2)+$B$7*LN($B$6*$B$3*$B$2+$F$2*Y66)+$B$4*$R$3/(1-$B$4)</f>
        <v>116.16788066261014</v>
      </c>
      <c r="T66" s="1">
        <f t="shared" si="8"/>
        <v>118.30552078298945</v>
      </c>
      <c r="U66" s="1">
        <f t="shared" si="9"/>
        <v>29.946089691002562</v>
      </c>
      <c r="V66" s="1">
        <f t="shared" si="7"/>
        <v>20.517071597849153</v>
      </c>
      <c r="W66" s="1"/>
      <c r="X66" s="1">
        <f t="shared" si="10"/>
        <v>118.30552078298945</v>
      </c>
      <c r="Y66" s="1">
        <f>IF(X66=C66,$I$3,(Z66-$B$6*$B$2+A66)/$F$2)</f>
        <v>29.946089691002562</v>
      </c>
      <c r="Z66" s="1">
        <f t="shared" si="11"/>
        <v>20.517071597849153</v>
      </c>
      <c r="AA66" s="1">
        <f t="shared" si="12"/>
        <v>20.517071597849153</v>
      </c>
      <c r="AB66" s="1">
        <f t="shared" si="13"/>
      </c>
      <c r="AC66" s="1">
        <f t="shared" si="14"/>
      </c>
      <c r="AD66" s="1">
        <f t="shared" si="15"/>
      </c>
      <c r="AE66" s="1">
        <f t="shared" si="16"/>
      </c>
      <c r="AF66">
        <f t="shared" si="17"/>
      </c>
      <c r="AG66">
        <f t="shared" si="18"/>
      </c>
    </row>
    <row r="67" spans="1:33" ht="12.75">
      <c r="A67" s="1">
        <f>A66+$I$3/100</f>
        <v>38.23117450551331</v>
      </c>
      <c r="B67" s="1">
        <f>MAX($B$6*$B$2-A67+$B$4*$I$3,0.00001)</f>
        <v>20.217610700939126</v>
      </c>
      <c r="C67" s="1">
        <f>$M$2+$B$7*LN(B67)+$M$4</f>
        <v>118.29816915349527</v>
      </c>
      <c r="D67" s="1">
        <f>MAX($B$6*$B$2-(1-$F$2)/(1-$F$2^D$17)*($A67-$F$2^(D$17-1)*$B$4*$I$3),0.000001)</f>
        <v>23.40018614628647</v>
      </c>
      <c r="E67" s="1">
        <f>(1-$F$2^D$17)*($M$2+$B$7*LN(D67))/(1-$F$2)+(1-$F$2^(D$17-1))*$R$4+$F$2^(D$17-1)*$M$4</f>
        <v>118.15643360169588</v>
      </c>
      <c r="F67" s="1">
        <f>MAX($B$6*$B$2-(1-$F$2)/(1-$F$2^F$17)*($A67-$F$2^(F$17-1)*$B$4*$I$3),0.000001)</f>
        <v>24.45733290089036</v>
      </c>
      <c r="G67" s="1">
        <f>(1-$F$2^F$17)*($M$2+$B$7*LN(F67))/(1-$F$2)+(1-$F$2^(F$17-1))*$R$4+$F$2^(F$17-1)*$M$4</f>
        <v>118.02257602318384</v>
      </c>
      <c r="H67" s="1">
        <f>MAX($B$6*$B$2-(1-$F$2)/(1-$F$2^H$17)*($A67-$F$2^(H$17-1)*$B$4*$I$3),0.000001)</f>
        <v>24.9831370671918</v>
      </c>
      <c r="I67" s="1">
        <f>(1-$F$2^H$17)*($M$2+$B$7*LN(H67))/(1-$F$2)+(1-$F$2^(H$17-1))*$R$4+$F$2^(H$17-1)*$M$4</f>
        <v>117.90055042785808</v>
      </c>
      <c r="J67" s="1">
        <f>MAX($B$6*$B$2-(1-$F$2)/(1-$F$2^J$17)*($A67-$F$2^(J$17-1)*$B$4*$I$3),0.000001)</f>
        <v>25.29642041071004</v>
      </c>
      <c r="K67" s="1">
        <f>(1-$F$2^J$17)*($M$2+$B$7*LN(J67))/(1-$F$2)+(1-$F$2^(J$17-1))*$R$4+$F$2^(J$17-1)*$M$4</f>
        <v>117.7899864704524</v>
      </c>
      <c r="L67" s="1">
        <f>MAX($B$6*$B$2-(1-$F$2)/(1-$F$2^L$17)*($A67-$F$2^(L$17-1)*$B$4*$I$3),0.000001)</f>
        <v>25.50346054094766</v>
      </c>
      <c r="M67" s="1">
        <f>(1-$F$2^L$17)*($M$2+$B$7*LN(L67))/(1-$F$2)+(1-$F$2^(L$17-1))*$R$4+$F$2^(L$17-1)*$M$4</f>
        <v>117.69000352175922</v>
      </c>
      <c r="N67" s="1">
        <f>MAX($B$6*$B$2-(1-$F$2)/(1-$F$2^N$17)*($A67-$F$2^(N$17-1)*$B$4*$I$3),0.000001)</f>
        <v>25.649808057774237</v>
      </c>
      <c r="O67" s="1">
        <f>(1-$F$2^N$17)*($M$2+$B$7*LN(N67))/(1-$F$2)+(1-$F$2^(N$17-1))*$R$4+$F$2^(N$17-1)*$M$4</f>
        <v>117.5996642894607</v>
      </c>
      <c r="P67" s="1">
        <f t="shared" si="6"/>
        <v>27</v>
      </c>
      <c r="Q67" s="1">
        <f>$R$3/(1-$B$4)</f>
        <v>115.82106318787385</v>
      </c>
      <c r="R67" s="1">
        <f>LN((1-$B$6)*$B$3*$B$2)+$B$7*LN($B$6*$B$3*$B$2+$F$2*Y67)+$B$4*$R$3/(1-$B$4)</f>
        <v>116.16788066261014</v>
      </c>
      <c r="T67" s="1">
        <f t="shared" si="8"/>
        <v>118.29816915349527</v>
      </c>
      <c r="U67" s="1">
        <f t="shared" si="9"/>
        <v>29.946089691002562</v>
      </c>
      <c r="V67" s="1">
        <f t="shared" si="7"/>
        <v>20.217610700939126</v>
      </c>
      <c r="W67" s="1"/>
      <c r="X67" s="1">
        <f t="shared" si="10"/>
        <v>118.29816915349527</v>
      </c>
      <c r="Y67" s="1">
        <f>IF(X67=C67,$I$3,(Z67-$B$6*$B$2+A67)/$F$2)</f>
        <v>29.946089691002562</v>
      </c>
      <c r="Z67" s="1">
        <f t="shared" si="11"/>
        <v>20.217610700939126</v>
      </c>
      <c r="AA67" s="1">
        <f t="shared" si="12"/>
        <v>20.217610700939126</v>
      </c>
      <c r="AB67" s="1">
        <f t="shared" si="13"/>
      </c>
      <c r="AC67" s="1">
        <f t="shared" si="14"/>
      </c>
      <c r="AD67" s="1">
        <f t="shared" si="15"/>
      </c>
      <c r="AE67" s="1">
        <f t="shared" si="16"/>
      </c>
      <c r="AF67">
        <f t="shared" si="17"/>
      </c>
      <c r="AG67">
        <f t="shared" si="18"/>
      </c>
    </row>
    <row r="68" spans="1:33" ht="12.75">
      <c r="A68" s="1">
        <f>A67+$I$3/100</f>
        <v>38.530635402423336</v>
      </c>
      <c r="B68" s="1">
        <f>MAX($B$6*$B$2-A68+$B$4*$I$3,0.00001)</f>
        <v>19.9181498040291</v>
      </c>
      <c r="C68" s="1">
        <f>$M$2+$B$7*LN(B68)+$M$4</f>
        <v>118.29070781601783</v>
      </c>
      <c r="D68" s="1">
        <f>MAX($B$6*$B$2-(1-$F$2)/(1-$F$2^D$17)*($A68-$F$2^(D$17-1)*$B$4*$I$3),0.000001)</f>
        <v>23.24278225829171</v>
      </c>
      <c r="E68" s="1">
        <f>(1-$F$2^D$17)*($M$2+$B$7*LN(D68))/(1-$F$2)+(1-$F$2^(D$17-1))*$R$4+$F$2^(D$17-1)*$M$4</f>
        <v>118.15001329775848</v>
      </c>
      <c r="F68" s="1">
        <f>MAX($B$6*$B$2-(1-$F$2)/(1-$F$2^F$17)*($A68-$F$2^(F$17-1)*$B$4*$I$3),0.000001)</f>
        <v>24.347115673046282</v>
      </c>
      <c r="G68" s="1">
        <f>(1-$F$2^F$17)*($M$2+$B$7*LN(F68))/(1-$F$2)+(1-$F$2^(F$17-1))*$R$4+$F$2^(F$17-1)*$M$4</f>
        <v>118.01644007831084</v>
      </c>
      <c r="H68" s="1">
        <f>MAX($B$6*$B$2-(1-$F$2)/(1-$F$2^H$17)*($A68-$F$2^(H$17-1)*$B$4*$I$3),0.000001)</f>
        <v>24.896389563293834</v>
      </c>
      <c r="I68" s="1">
        <f>(1-$F$2^H$17)*($M$2+$B$7*LN(H68))/(1-$F$2)+(1-$F$2^(H$17-1))*$R$4+$F$2^(H$17-1)*$M$4</f>
        <v>117.89454673818703</v>
      </c>
      <c r="J68" s="1">
        <f>MAX($B$6*$B$2-(1-$F$2)/(1-$F$2^J$17)*($A68-$F$2^(J$17-1)*$B$4*$I$3),0.000001)</f>
        <v>25.22365657993701</v>
      </c>
      <c r="K68" s="1">
        <f>(1-$F$2^J$17)*($M$2+$B$7*LN(J68))/(1-$F$2)+(1-$F$2^(J$17-1))*$R$4+$F$2^(J$17-1)*$M$4</f>
        <v>117.78405890418924</v>
      </c>
      <c r="L68" s="1">
        <f>MAX($B$6*$B$2-(1-$F$2)/(1-$F$2^L$17)*($A68-$F$2^(L$17-1)*$B$4*$I$3),0.000001)</f>
        <v>25.439938125541538</v>
      </c>
      <c r="M68" s="1">
        <f>(1-$F$2^L$17)*($M$2+$B$7*LN(L68))/(1-$F$2)+(1-$F$2^(L$17-1))*$R$4+$F$2^(L$17-1)*$M$4</f>
        <v>117.68412521249931</v>
      </c>
      <c r="N68" s="1">
        <f>MAX($B$6*$B$2-(1-$F$2)/(1-$F$2^N$17)*($A68-$F$2^(N$17-1)*$B$4*$I$3),0.000001)</f>
        <v>25.59281799041754</v>
      </c>
      <c r="O68" s="1">
        <f>(1-$F$2^N$17)*($M$2+$B$7*LN(N68))/(1-$F$2)+(1-$F$2^(N$17-1))*$R$4+$F$2^(N$17-1)*$M$4</f>
        <v>117.59382030675583</v>
      </c>
      <c r="P68" s="1">
        <f t="shared" si="6"/>
        <v>27</v>
      </c>
      <c r="Q68" s="1">
        <f>$R$3/(1-$B$4)</f>
        <v>115.82106318787385</v>
      </c>
      <c r="R68" s="1">
        <f>LN((1-$B$6)*$B$3*$B$2)+$B$7*LN($B$6*$B$3*$B$2+$F$2*Y68)+$B$4*$R$3/(1-$B$4)</f>
        <v>116.16788066261014</v>
      </c>
      <c r="T68" s="1">
        <f t="shared" si="8"/>
        <v>118.29070781601783</v>
      </c>
      <c r="U68" s="1">
        <f t="shared" si="9"/>
        <v>29.946089691002562</v>
      </c>
      <c r="V68" s="1">
        <f t="shared" si="7"/>
        <v>19.9181498040291</v>
      </c>
      <c r="W68" s="1"/>
      <c r="X68" s="1">
        <f t="shared" si="10"/>
        <v>118.29070781601783</v>
      </c>
      <c r="Y68" s="1">
        <f>IF(X68=C68,$I$3,(Z68-$B$6*$B$2+A68)/$F$2)</f>
        <v>29.946089691002562</v>
      </c>
      <c r="Z68" s="1">
        <f t="shared" si="11"/>
        <v>19.9181498040291</v>
      </c>
      <c r="AA68" s="1">
        <f t="shared" si="12"/>
        <v>19.9181498040291</v>
      </c>
      <c r="AB68" s="1">
        <f t="shared" si="13"/>
      </c>
      <c r="AC68" s="1">
        <f t="shared" si="14"/>
      </c>
      <c r="AD68" s="1">
        <f t="shared" si="15"/>
      </c>
      <c r="AE68" s="1">
        <f t="shared" si="16"/>
      </c>
      <c r="AF68">
        <f t="shared" si="17"/>
      </c>
      <c r="AG68">
        <f t="shared" si="18"/>
      </c>
    </row>
    <row r="69" spans="1:33" ht="12.75">
      <c r="A69" s="1">
        <f>A68+$I$3/100</f>
        <v>38.83009629933336</v>
      </c>
      <c r="B69" s="1">
        <f>MAX($B$6*$B$2-A69+$B$4*$I$3,0.00001)</f>
        <v>19.618688907119072</v>
      </c>
      <c r="C69" s="1">
        <f>$M$2+$B$7*LN(B69)+$M$4</f>
        <v>118.28313344655766</v>
      </c>
      <c r="D69" s="1">
        <f>MAX($B$6*$B$2-(1-$F$2)/(1-$F$2^D$17)*($A69-$F$2^(D$17-1)*$B$4*$I$3),0.000001)</f>
        <v>23.08537837029695</v>
      </c>
      <c r="E69" s="1">
        <f>(1-$F$2^D$17)*($M$2+$B$7*LN(D69))/(1-$F$2)+(1-$F$2^(D$17-1))*$R$4+$F$2^(D$17-1)*$M$4</f>
        <v>118.143549366423</v>
      </c>
      <c r="F69" s="1">
        <f>MAX($B$6*$B$2-(1-$F$2)/(1-$F$2^F$17)*($A69-$F$2^(F$17-1)*$B$4*$I$3),0.000001)</f>
        <v>24.236898445202208</v>
      </c>
      <c r="G69" s="1">
        <f>(1-$F$2^F$17)*($M$2+$B$7*LN(F69))/(1-$F$2)+(1-$F$2^(F$17-1))*$R$4+$F$2^(F$17-1)*$M$4</f>
        <v>118.01027629345131</v>
      </c>
      <c r="H69" s="1">
        <f>MAX($B$6*$B$2-(1-$F$2)/(1-$F$2^H$17)*($A69-$F$2^(H$17-1)*$B$4*$I$3),0.000001)</f>
        <v>24.80964205939587</v>
      </c>
      <c r="I69" s="1">
        <f>(1-$F$2^H$17)*($M$2+$B$7*LN(H69))/(1-$F$2)+(1-$F$2^(H$17-1))*$R$4+$F$2^(H$17-1)*$M$4</f>
        <v>117.88852209306523</v>
      </c>
      <c r="J69" s="1">
        <f>MAX($B$6*$B$2-(1-$F$2)/(1-$F$2^J$17)*($A69-$F$2^(J$17-1)*$B$4*$I$3),0.000001)</f>
        <v>25.150892749163976</v>
      </c>
      <c r="K69" s="1">
        <f>(1-$F$2^J$17)*($M$2+$B$7*LN(J69))/(1-$F$2)+(1-$F$2^(J$17-1))*$R$4+$F$2^(J$17-1)*$M$4</f>
        <v>117.77811421368244</v>
      </c>
      <c r="L69" s="1">
        <f>MAX($B$6*$B$2-(1-$F$2)/(1-$F$2^L$17)*($A69-$F$2^(L$17-1)*$B$4*$I$3),0.000001)</f>
        <v>25.376415710135415</v>
      </c>
      <c r="M69" s="1">
        <f>(1-$F$2^L$17)*($M$2+$B$7*LN(L69))/(1-$F$2)+(1-$F$2^(L$17-1))*$R$4+$F$2^(L$17-1)*$M$4</f>
        <v>117.67823220699448</v>
      </c>
      <c r="N69" s="1">
        <f>MAX($B$6*$B$2-(1-$F$2)/(1-$F$2^N$17)*($A69-$F$2^(N$17-1)*$B$4*$I$3),0.000001)</f>
        <v>25.535827923060843</v>
      </c>
      <c r="O69" s="1">
        <f>(1-$F$2^N$17)*($M$2+$B$7*LN(N69))/(1-$F$2)+(1-$F$2^(N$17-1))*$R$4+$F$2^(N$17-1)*$M$4</f>
        <v>117.58796329615876</v>
      </c>
      <c r="P69" s="1">
        <f t="shared" si="6"/>
        <v>27</v>
      </c>
      <c r="Q69" s="1">
        <f>$R$3/(1-$B$4)</f>
        <v>115.82106318787385</v>
      </c>
      <c r="R69" s="1">
        <f>LN((1-$B$6)*$B$3*$B$2)+$B$7*LN($B$6*$B$3*$B$2+$F$2*Y69)+$B$4*$R$3/(1-$B$4)</f>
        <v>116.16788066261014</v>
      </c>
      <c r="T69" s="1">
        <f t="shared" si="8"/>
        <v>118.28313344655766</v>
      </c>
      <c r="U69" s="1">
        <f t="shared" si="9"/>
        <v>29.946089691002562</v>
      </c>
      <c r="V69" s="1">
        <f t="shared" si="7"/>
        <v>19.618688907119072</v>
      </c>
      <c r="W69" s="1"/>
      <c r="X69" s="1">
        <f t="shared" si="10"/>
        <v>118.28313344655766</v>
      </c>
      <c r="Y69" s="1">
        <f>IF(X69=C69,$I$3,(Z69-$B$6*$B$2+A69)/$F$2)</f>
        <v>29.946089691002562</v>
      </c>
      <c r="Z69" s="1">
        <f t="shared" si="11"/>
        <v>19.618688907119072</v>
      </c>
      <c r="AA69" s="1">
        <f t="shared" si="12"/>
        <v>19.618688907119072</v>
      </c>
      <c r="AB69" s="1">
        <f t="shared" si="13"/>
      </c>
      <c r="AC69" s="1">
        <f t="shared" si="14"/>
      </c>
      <c r="AD69" s="1">
        <f t="shared" si="15"/>
      </c>
      <c r="AE69" s="1">
        <f t="shared" si="16"/>
      </c>
      <c r="AF69">
        <f t="shared" si="17"/>
      </c>
      <c r="AG69">
        <f t="shared" si="18"/>
      </c>
    </row>
    <row r="70" spans="1:33" ht="12.75">
      <c r="A70" s="1">
        <f>A69+$I$3/100</f>
        <v>39.12955719624339</v>
      </c>
      <c r="B70" s="1">
        <f>MAX($B$6*$B$2-A70+$B$4*$I$3,0.00001)</f>
        <v>19.319228010209045</v>
      </c>
      <c r="C70" s="1">
        <f>$M$2+$B$7*LN(B70)+$M$4</f>
        <v>118.27544256771955</v>
      </c>
      <c r="D70" s="1">
        <f>MAX($B$6*$B$2-(1-$F$2)/(1-$F$2^D$17)*($A70-$F$2^(D$17-1)*$B$4*$I$3),0.000001)</f>
        <v>22.927974482302194</v>
      </c>
      <c r="E70" s="1">
        <f>(1-$F$2^D$17)*($M$2+$B$7*LN(D70))/(1-$F$2)+(1-$F$2^(D$17-1))*$R$4+$F$2^(D$17-1)*$M$4</f>
        <v>118.13704121071474</v>
      </c>
      <c r="F70" s="1">
        <f>MAX($B$6*$B$2-(1-$F$2)/(1-$F$2^F$17)*($A70-$F$2^(F$17-1)*$B$4*$I$3),0.000001)</f>
        <v>24.126681217358133</v>
      </c>
      <c r="G70" s="1">
        <f>(1-$F$2^F$17)*($M$2+$B$7*LN(F70))/(1-$F$2)+(1-$F$2^(F$17-1))*$R$4+$F$2^(F$17-1)*$M$4</f>
        <v>118.0040844148224</v>
      </c>
      <c r="H70" s="1">
        <f>MAX($B$6*$B$2-(1-$F$2)/(1-$F$2^H$17)*($A70-$F$2^(H$17-1)*$B$4*$I$3),0.000001)</f>
        <v>24.722894555497902</v>
      </c>
      <c r="I70" s="1">
        <f>(1-$F$2^H$17)*($M$2+$B$7*LN(H70))/(1-$F$2)+(1-$F$2^(H$17-1))*$R$4+$F$2^(H$17-1)*$M$4</f>
        <v>117.88247634569314</v>
      </c>
      <c r="J70" s="1">
        <f>MAX($B$6*$B$2-(1-$F$2)/(1-$F$2^J$17)*($A70-$F$2^(J$17-1)*$B$4*$I$3),0.000001)</f>
        <v>25.078128918390945</v>
      </c>
      <c r="K70" s="1">
        <f>(1-$F$2^J$17)*($M$2+$B$7*LN(J70))/(1-$F$2)+(1-$F$2^(J$17-1))*$R$4+$F$2^(J$17-1)*$M$4</f>
        <v>117.77215229970427</v>
      </c>
      <c r="L70" s="1">
        <f>MAX($B$6*$B$2-(1-$F$2)/(1-$F$2^L$17)*($A70-$F$2^(L$17-1)*$B$4*$I$3),0.000001)</f>
        <v>25.312893294729292</v>
      </c>
      <c r="M70" s="1">
        <f>(1-$F$2^L$17)*($M$2+$B$7*LN(L70))/(1-$F$2)+(1-$F$2^(L$17-1))*$R$4+$F$2^(L$17-1)*$M$4</f>
        <v>117.67232443157693</v>
      </c>
      <c r="N70" s="1">
        <f>MAX($B$6*$B$2-(1-$F$2)/(1-$F$2^N$17)*($A70-$F$2^(N$17-1)*$B$4*$I$3),0.000001)</f>
        <v>25.478837855704146</v>
      </c>
      <c r="O70" s="1">
        <f>(1-$F$2^N$17)*($M$2+$B$7*LN(N70))/(1-$F$2)+(1-$F$2^(N$17-1))*$R$4+$F$2^(N$17-1)*$M$4</f>
        <v>117.58209319945396</v>
      </c>
      <c r="P70" s="1">
        <f t="shared" si="6"/>
        <v>27</v>
      </c>
      <c r="Q70" s="1">
        <f>$R$3/(1-$B$4)</f>
        <v>115.82106318787385</v>
      </c>
      <c r="R70" s="1">
        <f>LN((1-$B$6)*$B$3*$B$2)+$B$7*LN($B$6*$B$3*$B$2+$F$2*Y70)+$B$4*$R$3/(1-$B$4)</f>
        <v>116.16788066261014</v>
      </c>
      <c r="T70" s="1">
        <f t="shared" si="8"/>
        <v>118.27544256771955</v>
      </c>
      <c r="U70" s="1">
        <f t="shared" si="9"/>
        <v>29.946089691002562</v>
      </c>
      <c r="V70" s="1">
        <f t="shared" si="7"/>
        <v>19.319228010209045</v>
      </c>
      <c r="W70" s="1"/>
      <c r="X70" s="1">
        <f t="shared" si="10"/>
        <v>118.27544256771955</v>
      </c>
      <c r="Y70" s="1">
        <f>IF(X70=C70,$I$3,(Z70-$B$6*$B$2+A70)/$F$2)</f>
        <v>29.946089691002562</v>
      </c>
      <c r="Z70" s="1">
        <f t="shared" si="11"/>
        <v>19.319228010209045</v>
      </c>
      <c r="AA70" s="1">
        <f t="shared" si="12"/>
        <v>19.319228010209045</v>
      </c>
      <c r="AB70" s="1">
        <f t="shared" si="13"/>
      </c>
      <c r="AC70" s="1">
        <f t="shared" si="14"/>
      </c>
      <c r="AD70" s="1">
        <f t="shared" si="15"/>
      </c>
      <c r="AE70" s="1">
        <f t="shared" si="16"/>
      </c>
      <c r="AF70">
        <f t="shared" si="17"/>
      </c>
      <c r="AG70">
        <f t="shared" si="18"/>
      </c>
    </row>
    <row r="71" spans="1:33" ht="12.75">
      <c r="A71" s="1">
        <f>A70+$I$3/100</f>
        <v>39.42901809315342</v>
      </c>
      <c r="B71" s="1">
        <f>MAX($B$6*$B$2-A71+$B$4*$I$3,0.00001)</f>
        <v>19.019767113299018</v>
      </c>
      <c r="C71" s="1">
        <f>$M$2+$B$7*LN(B71)+$M$4</f>
        <v>118.26763153912651</v>
      </c>
      <c r="D71" s="1">
        <f>MAX($B$6*$B$2-(1-$F$2)/(1-$F$2^D$17)*($A71-$F$2^(D$17-1)*$B$4*$I$3),0.000001)</f>
        <v>22.770570594307436</v>
      </c>
      <c r="E71" s="1">
        <f>(1-$F$2^D$17)*($M$2+$B$7*LN(D71))/(1-$F$2)+(1-$F$2^(D$17-1))*$R$4+$F$2^(D$17-1)*$M$4</f>
        <v>118.13048822132151</v>
      </c>
      <c r="F71" s="1">
        <f>MAX($B$6*$B$2-(1-$F$2)/(1-$F$2^F$17)*($A71-$F$2^(F$17-1)*$B$4*$I$3),0.000001)</f>
        <v>24.016463989514058</v>
      </c>
      <c r="G71" s="1">
        <f>(1-$F$2^F$17)*($M$2+$B$7*LN(F71))/(1-$F$2)+(1-$F$2^(F$17-1))*$R$4+$F$2^(F$17-1)*$M$4</f>
        <v>117.99786418515518</v>
      </c>
      <c r="H71" s="1">
        <f>MAX($B$6*$B$2-(1-$F$2)/(1-$F$2^H$17)*($A71-$F$2^(H$17-1)*$B$4*$I$3),0.000001)</f>
        <v>24.636147051599938</v>
      </c>
      <c r="I71" s="1">
        <f>(1-$F$2^H$17)*($M$2+$B$7*LN(H71))/(1-$F$2)+(1-$F$2^(H$17-1))*$R$4+$F$2^(H$17-1)*$M$4</f>
        <v>117.87640934772318</v>
      </c>
      <c r="J71" s="1">
        <f>MAX($B$6*$B$2-(1-$F$2)/(1-$F$2^J$17)*($A71-$F$2^(J$17-1)*$B$4*$I$3),0.000001)</f>
        <v>25.00536508761791</v>
      </c>
      <c r="K71" s="1">
        <f>(1-$F$2^J$17)*($M$2+$B$7*LN(J71))/(1-$F$2)+(1-$F$2^(J$17-1))*$R$4+$F$2^(J$17-1)*$M$4</f>
        <v>117.76617306216201</v>
      </c>
      <c r="L71" s="1">
        <f>MAX($B$6*$B$2-(1-$F$2)/(1-$F$2^L$17)*($A71-$F$2^(L$17-1)*$B$4*$I$3),0.000001)</f>
        <v>25.249370879323173</v>
      </c>
      <c r="M71" s="1">
        <f>(1-$F$2^L$17)*($M$2+$B$7*LN(L71))/(1-$F$2)+(1-$F$2^(L$17-1))*$R$4+$F$2^(L$17-1)*$M$4</f>
        <v>117.66640181202354</v>
      </c>
      <c r="N71" s="1">
        <f>MAX($B$6*$B$2-(1-$F$2)/(1-$F$2^N$17)*($A71-$F$2^(N$17-1)*$B$4*$I$3),0.000001)</f>
        <v>25.42184778834745</v>
      </c>
      <c r="O71" s="1">
        <f>(1-$F$2^N$17)*($M$2+$B$7*LN(N71))/(1-$F$2)+(1-$F$2^(N$17-1))*$R$4+$F$2^(N$17-1)*$M$4</f>
        <v>117.57620995803484</v>
      </c>
      <c r="P71" s="1">
        <f t="shared" si="6"/>
        <v>27</v>
      </c>
      <c r="Q71" s="1">
        <f>$R$3/(1-$B$4)</f>
        <v>115.82106318787385</v>
      </c>
      <c r="R71" s="1">
        <f>LN((1-$B$6)*$B$3*$B$2)+$B$7*LN($B$6*$B$3*$B$2+$F$2*Y71)+$B$4*$R$3/(1-$B$4)</f>
        <v>116.16788066261014</v>
      </c>
      <c r="T71" s="1">
        <f t="shared" si="8"/>
        <v>118.26763153912651</v>
      </c>
      <c r="U71" s="1">
        <f t="shared" si="9"/>
        <v>29.946089691002562</v>
      </c>
      <c r="V71" s="1">
        <f t="shared" si="7"/>
        <v>19.019767113299018</v>
      </c>
      <c r="W71" s="1"/>
      <c r="X71" s="1">
        <f t="shared" si="10"/>
        <v>118.26763153912651</v>
      </c>
      <c r="Y71" s="1">
        <f>IF(X71=C71,$I$3,(Z71-$B$6*$B$2+A71)/$F$2)</f>
        <v>29.946089691002562</v>
      </c>
      <c r="Z71" s="1">
        <f t="shared" si="11"/>
        <v>19.019767113299018</v>
      </c>
      <c r="AA71" s="1">
        <f t="shared" si="12"/>
        <v>19.019767113299018</v>
      </c>
      <c r="AB71" s="1">
        <f t="shared" si="13"/>
      </c>
      <c r="AC71" s="1">
        <f t="shared" si="14"/>
      </c>
      <c r="AD71" s="1">
        <f t="shared" si="15"/>
      </c>
      <c r="AE71" s="1">
        <f t="shared" si="16"/>
      </c>
      <c r="AF71">
        <f t="shared" si="17"/>
      </c>
      <c r="AG71">
        <f t="shared" si="18"/>
      </c>
    </row>
    <row r="72" spans="1:33" ht="12.75">
      <c r="A72" s="1">
        <f>A71+$I$3/100</f>
        <v>39.728478990063444</v>
      </c>
      <c r="B72" s="1">
        <f>MAX($B$6*$B$2-A72+$B$4*$I$3,0.00001)</f>
        <v>18.72030621638899</v>
      </c>
      <c r="C72" s="1">
        <f>$M$2+$B$7*LN(B72)+$M$4</f>
        <v>118.25969654707276</v>
      </c>
      <c r="D72" s="1">
        <f>MAX($B$6*$B$2-(1-$F$2)/(1-$F$2^D$17)*($A72-$F$2^(D$17-1)*$B$4*$I$3),0.000001)</f>
        <v>22.61316670631268</v>
      </c>
      <c r="E72" s="1">
        <f>(1-$F$2^D$17)*($M$2+$B$7*LN(D72))/(1-$F$2)+(1-$F$2^(D$17-1))*$R$4+$F$2^(D$17-1)*$M$4</f>
        <v>118.12388977625129</v>
      </c>
      <c r="F72" s="1">
        <f>MAX($B$6*$B$2-(1-$F$2)/(1-$F$2^F$17)*($A72-$F$2^(F$17-1)*$B$4*$I$3),0.000001)</f>
        <v>23.906246761669983</v>
      </c>
      <c r="G72" s="1">
        <f>(1-$F$2^F$17)*($M$2+$B$7*LN(F72))/(1-$F$2)+(1-$F$2^(F$17-1))*$R$4+$F$2^(F$17-1)*$M$4</f>
        <v>117.99161534363058</v>
      </c>
      <c r="H72" s="1">
        <f>MAX($B$6*$B$2-(1-$F$2)/(1-$F$2^H$17)*($A72-$F$2^(H$17-1)*$B$4*$I$3),0.000001)</f>
        <v>24.549399547701974</v>
      </c>
      <c r="I72" s="1">
        <f>(1-$F$2^H$17)*($M$2+$B$7*LN(H72))/(1-$F$2)+(1-$F$2^(H$17-1))*$R$4+$F$2^(H$17-1)*$M$4</f>
        <v>117.870320949238</v>
      </c>
      <c r="J72" s="1">
        <f>MAX($B$6*$B$2-(1-$F$2)/(1-$F$2^J$17)*($A72-$F$2^(J$17-1)*$B$4*$I$3),0.000001)</f>
        <v>24.93260125684488</v>
      </c>
      <c r="K72" s="1">
        <f>(1-$F$2^J$17)*($M$2+$B$7*LN(J72))/(1-$F$2)+(1-$F$2^(J$17-1))*$R$4+$F$2^(J$17-1)*$M$4</f>
        <v>117.76017640008786</v>
      </c>
      <c r="L72" s="1">
        <f>MAX($B$6*$B$2-(1-$F$2)/(1-$F$2^L$17)*($A72-$F$2^(L$17-1)*$B$4*$I$3),0.000001)</f>
        <v>25.185848463917047</v>
      </c>
      <c r="M72" s="1">
        <f>(1-$F$2^L$17)*($M$2+$B$7*LN(L72))/(1-$F$2)+(1-$F$2^(L$17-1))*$R$4+$F$2^(L$17-1)*$M$4</f>
        <v>117.66046427355033</v>
      </c>
      <c r="N72" s="1">
        <f>MAX($B$6*$B$2-(1-$F$2)/(1-$F$2^N$17)*($A72-$F$2^(N$17-1)*$B$4*$I$3),0.000001)</f>
        <v>25.36485772099075</v>
      </c>
      <c r="O72" s="1">
        <f>(1-$F$2^N$17)*($M$2+$B$7*LN(N72))/(1-$F$2)+(1-$F$2^(N$17-1))*$R$4+$F$2^(N$17-1)*$M$4</f>
        <v>117.5703135129002</v>
      </c>
      <c r="P72" s="1">
        <f t="shared" si="6"/>
        <v>27</v>
      </c>
      <c r="Q72" s="1">
        <f>$R$3/(1-$B$4)</f>
        <v>115.82106318787385</v>
      </c>
      <c r="R72" s="1">
        <f>LN((1-$B$6)*$B$3*$B$2)+$B$7*LN($B$6*$B$3*$B$2+$F$2*Y72)+$B$4*$R$3/(1-$B$4)</f>
        <v>116.16788066261014</v>
      </c>
      <c r="T72" s="1">
        <f t="shared" si="8"/>
        <v>118.25969654707276</v>
      </c>
      <c r="U72" s="1">
        <f t="shared" si="9"/>
        <v>29.946089691002562</v>
      </c>
      <c r="V72" s="1">
        <f t="shared" si="7"/>
        <v>18.72030621638899</v>
      </c>
      <c r="W72" s="1"/>
      <c r="X72" s="1">
        <f t="shared" si="10"/>
        <v>118.25969654707276</v>
      </c>
      <c r="Y72" s="1">
        <f>IF(X72=C72,$I$3,(Z72-$B$6*$B$2+A72)/$F$2)</f>
        <v>29.946089691002562</v>
      </c>
      <c r="Z72" s="1">
        <f t="shared" si="11"/>
        <v>18.72030621638899</v>
      </c>
      <c r="AA72" s="1">
        <f t="shared" si="12"/>
        <v>18.72030621638899</v>
      </c>
      <c r="AB72" s="1">
        <f t="shared" si="13"/>
      </c>
      <c r="AC72" s="1">
        <f t="shared" si="14"/>
      </c>
      <c r="AD72" s="1">
        <f t="shared" si="15"/>
      </c>
      <c r="AE72" s="1">
        <f t="shared" si="16"/>
      </c>
      <c r="AF72">
        <f t="shared" si="17"/>
      </c>
      <c r="AG72">
        <f t="shared" si="18"/>
      </c>
    </row>
    <row r="73" spans="1:33" ht="12.75">
      <c r="A73" s="1">
        <f>A72+$I$3/100</f>
        <v>40.02793988697347</v>
      </c>
      <c r="B73" s="1">
        <f>MAX($B$6*$B$2-A73+$B$4*$I$3,0.00001)</f>
        <v>18.420845319478964</v>
      </c>
      <c r="C73" s="1">
        <f>$M$2+$B$7*LN(B73)+$M$4</f>
        <v>118.25163359334252</v>
      </c>
      <c r="D73" s="1">
        <f>MAX($B$6*$B$2-(1-$F$2)/(1-$F$2^D$17)*($A73-$F$2^(D$17-1)*$B$4*$I$3),0.000001)</f>
        <v>22.455762818317922</v>
      </c>
      <c r="E73" s="1">
        <f>(1-$F$2^D$17)*($M$2+$B$7*LN(D73))/(1-$F$2)+(1-$F$2^(D$17-1))*$R$4+$F$2^(D$17-1)*$M$4</f>
        <v>118.11724524047796</v>
      </c>
      <c r="F73" s="1">
        <f>MAX($B$6*$B$2-(1-$F$2)/(1-$F$2^F$17)*($A73-$F$2^(F$17-1)*$B$4*$I$3),0.000001)</f>
        <v>23.79602953382591</v>
      </c>
      <c r="G73" s="1">
        <f>(1-$F$2^F$17)*($M$2+$B$7*LN(F73))/(1-$F$2)+(1-$F$2^(F$17-1))*$R$4+$F$2^(F$17-1)*$M$4</f>
        <v>117.98533762581374</v>
      </c>
      <c r="H73" s="1">
        <f>MAX($B$6*$B$2-(1-$F$2)/(1-$F$2^H$17)*($A73-$F$2^(H$17-1)*$B$4*$I$3),0.000001)</f>
        <v>24.462652043804006</v>
      </c>
      <c r="I73" s="1">
        <f>(1-$F$2^H$17)*($M$2+$B$7*LN(H73))/(1-$F$2)+(1-$F$2^(H$17-1))*$R$4+$F$2^(H$17-1)*$M$4</f>
        <v>117.86421099872817</v>
      </c>
      <c r="J73" s="1">
        <f>MAX($B$6*$B$2-(1-$F$2)/(1-$F$2^J$17)*($A73-$F$2^(J$17-1)*$B$4*$I$3),0.000001)</f>
        <v>24.85983742607185</v>
      </c>
      <c r="K73" s="1">
        <f>(1-$F$2^J$17)*($M$2+$B$7*LN(J73))/(1-$F$2)+(1-$F$2^(J$17-1))*$R$4+$F$2^(J$17-1)*$M$4</f>
        <v>117.75416221162872</v>
      </c>
      <c r="L73" s="1">
        <f>MAX($B$6*$B$2-(1-$F$2)/(1-$F$2^L$17)*($A73-$F$2^(L$17-1)*$B$4*$I$3),0.000001)</f>
        <v>25.122326048510928</v>
      </c>
      <c r="M73" s="1">
        <f>(1-$F$2^L$17)*($M$2+$B$7*LN(L73))/(1-$F$2)+(1-$F$2^(L$17-1))*$R$4+$F$2^(L$17-1)*$M$4</f>
        <v>117.65451174080673</v>
      </c>
      <c r="N73" s="1">
        <f>MAX($B$6*$B$2-(1-$F$2)/(1-$F$2^N$17)*($A73-$F$2^(N$17-1)*$B$4*$I$3),0.000001)</f>
        <v>25.30786765363405</v>
      </c>
      <c r="O73" s="1">
        <f>(1-$F$2^N$17)*($M$2+$B$7*LN(N73))/(1-$F$2)+(1-$F$2^(N$17-1))*$R$4+$F$2^(N$17-1)*$M$4</f>
        <v>117.56440380465071</v>
      </c>
      <c r="P73" s="1">
        <f t="shared" si="6"/>
        <v>27</v>
      </c>
      <c r="Q73" s="1">
        <f>$R$3/(1-$B$4)</f>
        <v>115.82106318787385</v>
      </c>
      <c r="R73" s="1">
        <f>LN((1-$B$6)*$B$3*$B$2)+$B$7*LN($B$6*$B$3*$B$2+$F$2*Y73)+$B$4*$R$3/(1-$B$4)</f>
        <v>116.16788066261014</v>
      </c>
      <c r="T73" s="1">
        <f t="shared" si="8"/>
        <v>118.25163359334252</v>
      </c>
      <c r="U73" s="1">
        <f t="shared" si="9"/>
        <v>29.946089691002562</v>
      </c>
      <c r="V73" s="1">
        <f t="shared" si="7"/>
        <v>18.420845319478964</v>
      </c>
      <c r="W73" s="1"/>
      <c r="X73" s="1">
        <f t="shared" si="10"/>
        <v>118.25163359334252</v>
      </c>
      <c r="Y73" s="1">
        <f>IF(X73=C73,$I$3,(Z73-$B$6*$B$2+A73)/$F$2)</f>
        <v>29.946089691002562</v>
      </c>
      <c r="Z73" s="1">
        <f t="shared" si="11"/>
        <v>18.420845319478964</v>
      </c>
      <c r="AA73" s="1">
        <f t="shared" si="12"/>
        <v>18.420845319478964</v>
      </c>
      <c r="AB73" s="1">
        <f t="shared" si="13"/>
      </c>
      <c r="AC73" s="1">
        <f t="shared" si="14"/>
      </c>
      <c r="AD73" s="1">
        <f t="shared" si="15"/>
      </c>
      <c r="AE73" s="1">
        <f t="shared" si="16"/>
      </c>
      <c r="AF73">
        <f t="shared" si="17"/>
      </c>
      <c r="AG73">
        <f t="shared" si="18"/>
      </c>
    </row>
    <row r="74" spans="1:33" ht="12.75">
      <c r="A74" s="1">
        <f>A73+$I$3/100</f>
        <v>40.3274007838835</v>
      </c>
      <c r="B74" s="1">
        <f>MAX($B$6*$B$2-A74+$B$4*$I$3,0.00001)</f>
        <v>18.121384422568937</v>
      </c>
      <c r="C74" s="1">
        <f>$M$2+$B$7*LN(B74)+$M$4</f>
        <v>118.2434384831123</v>
      </c>
      <c r="D74" s="1">
        <f>MAX($B$6*$B$2-(1-$F$2)/(1-$F$2^D$17)*($A74-$F$2^(D$17-1)*$B$4*$I$3),0.000001)</f>
        <v>22.29835893032316</v>
      </c>
      <c r="E74" s="1">
        <f>(1-$F$2^D$17)*($M$2+$B$7*LN(D74))/(1-$F$2)+(1-$F$2^(D$17-1))*$R$4+$F$2^(D$17-1)*$M$4</f>
        <v>118.1105539655745</v>
      </c>
      <c r="F74" s="1">
        <f>MAX($B$6*$B$2-(1-$F$2)/(1-$F$2^F$17)*($A74-$F$2^(F$17-1)*$B$4*$I$3),0.000001)</f>
        <v>23.68581230598183</v>
      </c>
      <c r="G74" s="1">
        <f>(1-$F$2^F$17)*($M$2+$B$7*LN(F74))/(1-$F$2)+(1-$F$2^(F$17-1))*$R$4+$F$2^(F$17-1)*$M$4</f>
        <v>117.97903076358683</v>
      </c>
      <c r="H74" s="1">
        <f>MAX($B$6*$B$2-(1-$F$2)/(1-$F$2^H$17)*($A74-$F$2^(H$17-1)*$B$4*$I$3),0.000001)</f>
        <v>24.375904539906042</v>
      </c>
      <c r="I74" s="1">
        <f>(1-$F$2^H$17)*($M$2+$B$7*LN(H74))/(1-$F$2)+(1-$F$2^(H$17-1))*$R$4+$F$2^(H$17-1)*$M$4</f>
        <v>117.85807934306953</v>
      </c>
      <c r="J74" s="1">
        <f>MAX($B$6*$B$2-(1-$F$2)/(1-$F$2^J$17)*($A74-$F$2^(J$17-1)*$B$4*$I$3),0.000001)</f>
        <v>24.787073595298814</v>
      </c>
      <c r="K74" s="1">
        <f>(1-$F$2^J$17)*($M$2+$B$7*LN(J74))/(1-$F$2)+(1-$F$2^(J$17-1))*$R$4+$F$2^(J$17-1)*$M$4</f>
        <v>117.74813039403585</v>
      </c>
      <c r="L74" s="1">
        <f>MAX($B$6*$B$2-(1-$F$2)/(1-$F$2^L$17)*($A74-$F$2^(L$17-1)*$B$4*$I$3),0.000001)</f>
        <v>25.058803633104805</v>
      </c>
      <c r="M74" s="1">
        <f>(1-$F$2^L$17)*($M$2+$B$7*LN(L74))/(1-$F$2)+(1-$F$2^(L$17-1))*$R$4+$F$2^(L$17-1)*$M$4</f>
        <v>117.64854413786986</v>
      </c>
      <c r="N74" s="1">
        <f>MAX($B$6*$B$2-(1-$F$2)/(1-$F$2^N$17)*($A74-$F$2^(N$17-1)*$B$4*$I$3),0.000001)</f>
        <v>25.250877586277355</v>
      </c>
      <c r="O74" s="1">
        <f>(1-$F$2^N$17)*($M$2+$B$7*LN(N74))/(1-$F$2)+(1-$F$2^(N$17-1))*$R$4+$F$2^(N$17-1)*$M$4</f>
        <v>117.55848077348529</v>
      </c>
      <c r="P74" s="1">
        <f t="shared" si="6"/>
        <v>27</v>
      </c>
      <c r="Q74" s="1">
        <f>$R$3/(1-$B$4)</f>
        <v>115.82106318787385</v>
      </c>
      <c r="R74" s="1">
        <f>LN((1-$B$6)*$B$3*$B$2)+$B$7*LN($B$6*$B$3*$B$2+$F$2*Y74)+$B$4*$R$3/(1-$B$4)</f>
        <v>116.16788066261014</v>
      </c>
      <c r="T74" s="1">
        <f t="shared" si="8"/>
        <v>118.2434384831123</v>
      </c>
      <c r="U74" s="1">
        <f t="shared" si="9"/>
        <v>29.946089691002562</v>
      </c>
      <c r="V74" s="1">
        <f t="shared" si="7"/>
        <v>18.121384422568937</v>
      </c>
      <c r="W74" s="1"/>
      <c r="X74" s="1">
        <f t="shared" si="10"/>
        <v>118.2434384831123</v>
      </c>
      <c r="Y74" s="1">
        <f>IF(X74=C74,$I$3,(Z74-$B$6*$B$2+A74)/$F$2)</f>
        <v>29.946089691002562</v>
      </c>
      <c r="Z74" s="1">
        <f t="shared" si="11"/>
        <v>18.121384422568937</v>
      </c>
      <c r="AA74" s="1">
        <f t="shared" si="12"/>
        <v>18.121384422568937</v>
      </c>
      <c r="AB74" s="1">
        <f t="shared" si="13"/>
      </c>
      <c r="AC74" s="1">
        <f t="shared" si="14"/>
      </c>
      <c r="AD74" s="1">
        <f t="shared" si="15"/>
      </c>
      <c r="AE74" s="1">
        <f t="shared" si="16"/>
      </c>
      <c r="AF74">
        <f t="shared" si="17"/>
      </c>
      <c r="AG74">
        <f t="shared" si="18"/>
      </c>
    </row>
    <row r="75" spans="1:33" ht="12.75">
      <c r="A75" s="1">
        <f>A74+$I$3/100</f>
        <v>40.626861680793525</v>
      </c>
      <c r="B75" s="1">
        <f>MAX($B$6*$B$2-A75+$B$4*$I$3,0.00001)</f>
        <v>17.82192352565891</v>
      </c>
      <c r="C75" s="1">
        <f>$M$2+$B$7*LN(B75)+$M$4</f>
        <v>118.23510681184516</v>
      </c>
      <c r="D75" s="1">
        <f>MAX($B$6*$B$2-(1-$F$2)/(1-$F$2^D$17)*($A75-$F$2^(D$17-1)*$B$4*$I$3),0.000001)</f>
        <v>22.140955042328404</v>
      </c>
      <c r="E75" s="1">
        <f>(1-$F$2^D$17)*($M$2+$B$7*LN(D75))/(1-$F$2)+(1-$F$2^(D$17-1))*$R$4+$F$2^(D$17-1)*$M$4</f>
        <v>118.1038152893334</v>
      </c>
      <c r="F75" s="1">
        <f>MAX($B$6*$B$2-(1-$F$2)/(1-$F$2^F$17)*($A75-$F$2^(F$17-1)*$B$4*$I$3),0.000001)</f>
        <v>23.575595078137756</v>
      </c>
      <c r="G75" s="1">
        <f>(1-$F$2^F$17)*($M$2+$B$7*LN(F75))/(1-$F$2)+(1-$F$2^(F$17-1))*$R$4+$F$2^(F$17-1)*$M$4</f>
        <v>117.97269448508038</v>
      </c>
      <c r="H75" s="1">
        <f>MAX($B$6*$B$2-(1-$F$2)/(1-$F$2^H$17)*($A75-$F$2^(H$17-1)*$B$4*$I$3),0.000001)</f>
        <v>24.289157036008078</v>
      </c>
      <c r="I75" s="1">
        <f>(1-$F$2^H$17)*($M$2+$B$7*LN(H75))/(1-$F$2)+(1-$F$2^(H$17-1))*$R$4+$F$2^(H$17-1)*$M$4</f>
        <v>117.85192582750031</v>
      </c>
      <c r="J75" s="1">
        <f>MAX($B$6*$B$2-(1-$F$2)/(1-$F$2^J$17)*($A75-$F$2^(J$17-1)*$B$4*$I$3),0.000001)</f>
        <v>24.714309764525783</v>
      </c>
      <c r="K75" s="1">
        <f>(1-$F$2^J$17)*($M$2+$B$7*LN(J75))/(1-$F$2)+(1-$F$2^(J$17-1))*$R$4+$F$2^(J$17-1)*$M$4</f>
        <v>117.74208084365428</v>
      </c>
      <c r="L75" s="1">
        <f>MAX($B$6*$B$2-(1-$F$2)/(1-$F$2^L$17)*($A75-$F$2^(L$17-1)*$B$4*$I$3),0.000001)</f>
        <v>24.995281217698682</v>
      </c>
      <c r="M75" s="1">
        <f>(1-$F$2^L$17)*($M$2+$B$7*LN(L75))/(1-$F$2)+(1-$F$2^(L$17-1))*$R$4+$F$2^(L$17-1)*$M$4</f>
        <v>117.64256138823876</v>
      </c>
      <c r="N75" s="1">
        <f>MAX($B$6*$B$2-(1-$F$2)/(1-$F$2^N$17)*($A75-$F$2^(N$17-1)*$B$4*$I$3),0.000001)</f>
        <v>25.193887518920654</v>
      </c>
      <c r="O75" s="1">
        <f>(1-$F$2^N$17)*($M$2+$B$7*LN(N75))/(1-$F$2)+(1-$F$2^(N$17-1))*$R$4+$F$2^(N$17-1)*$M$4</f>
        <v>117.55254435919748</v>
      </c>
      <c r="P75" s="1">
        <f t="shared" si="6"/>
        <v>27</v>
      </c>
      <c r="Q75" s="1">
        <f>$R$3/(1-$B$4)</f>
        <v>115.82106318787385</v>
      </c>
      <c r="R75" s="1">
        <f>LN((1-$B$6)*$B$3*$B$2)+$B$7*LN($B$6*$B$3*$B$2+$F$2*Y75)+$B$4*$R$3/(1-$B$4)</f>
        <v>116.16788066261014</v>
      </c>
      <c r="T75" s="1">
        <f t="shared" si="8"/>
        <v>118.23510681184516</v>
      </c>
      <c r="U75" s="1">
        <f t="shared" si="9"/>
        <v>29.946089691002562</v>
      </c>
      <c r="V75" s="1">
        <f t="shared" si="7"/>
        <v>17.82192352565891</v>
      </c>
      <c r="W75" s="1"/>
      <c r="X75" s="1">
        <f t="shared" si="10"/>
        <v>118.23510681184516</v>
      </c>
      <c r="Y75" s="1">
        <f>IF(X75=C75,$I$3,(Z75-$B$6*$B$2+A75)/$F$2)</f>
        <v>29.946089691002562</v>
      </c>
      <c r="Z75" s="1">
        <f t="shared" si="11"/>
        <v>17.82192352565891</v>
      </c>
      <c r="AA75" s="1">
        <f t="shared" si="12"/>
        <v>17.82192352565891</v>
      </c>
      <c r="AB75" s="1">
        <f t="shared" si="13"/>
      </c>
      <c r="AC75" s="1">
        <f t="shared" si="14"/>
      </c>
      <c r="AD75" s="1">
        <f t="shared" si="15"/>
      </c>
      <c r="AE75" s="1">
        <f t="shared" si="16"/>
      </c>
      <c r="AF75">
        <f t="shared" si="17"/>
      </c>
      <c r="AG75">
        <f t="shared" si="18"/>
      </c>
    </row>
    <row r="76" spans="1:33" ht="12.75">
      <c r="A76" s="1">
        <f>A75+$I$3/100</f>
        <v>40.92632257770355</v>
      </c>
      <c r="B76" s="1">
        <f>MAX($B$6*$B$2-A76+$B$4*$I$3,0.00001)</f>
        <v>17.522462628748883</v>
      </c>
      <c r="C76" s="1">
        <f>$M$2+$B$7*LN(B76)+$M$4</f>
        <v>118.22663395107445</v>
      </c>
      <c r="D76" s="1">
        <f>MAX($B$6*$B$2-(1-$F$2)/(1-$F$2^D$17)*($A76-$F$2^(D$17-1)*$B$4*$I$3),0.000001)</f>
        <v>21.983551154333647</v>
      </c>
      <c r="E76" s="1">
        <f>(1-$F$2^D$17)*($M$2+$B$7*LN(D76))/(1-$F$2)+(1-$F$2^(D$17-1))*$R$4+$F$2^(D$17-1)*$M$4</f>
        <v>118.09702853537318</v>
      </c>
      <c r="F76" s="1">
        <f>MAX($B$6*$B$2-(1-$F$2)/(1-$F$2^F$17)*($A76-$F$2^(F$17-1)*$B$4*$I$3),0.000001)</f>
        <v>23.46537785029368</v>
      </c>
      <c r="G76" s="1">
        <f>(1-$F$2^F$17)*($M$2+$B$7*LN(F76))/(1-$F$2)+(1-$F$2^(F$17-1))*$R$4+$F$2^(F$17-1)*$M$4</f>
        <v>117.96632851460294</v>
      </c>
      <c r="H76" s="1">
        <f>MAX($B$6*$B$2-(1-$F$2)/(1-$F$2^H$17)*($A76-$F$2^(H$17-1)*$B$4*$I$3),0.000001)</f>
        <v>24.20240953211011</v>
      </c>
      <c r="I76" s="1">
        <f>(1-$F$2^H$17)*($M$2+$B$7*LN(H76))/(1-$F$2)+(1-$F$2^(H$17-1))*$R$4+$F$2^(H$17-1)*$M$4</f>
        <v>117.8457502955975</v>
      </c>
      <c r="J76" s="1">
        <f>MAX($B$6*$B$2-(1-$F$2)/(1-$F$2^J$17)*($A76-$F$2^(J$17-1)*$B$4*$I$3),0.000001)</f>
        <v>24.64154593375275</v>
      </c>
      <c r="K76" s="1">
        <f>(1-$F$2^J$17)*($M$2+$B$7*LN(J76))/(1-$F$2)+(1-$F$2^(J$17-1))*$R$4+$F$2^(J$17-1)*$M$4</f>
        <v>117.73601345591213</v>
      </c>
      <c r="L76" s="1">
        <f>MAX($B$6*$B$2-(1-$F$2)/(1-$F$2^L$17)*($A76-$F$2^(L$17-1)*$B$4*$I$3),0.000001)</f>
        <v>24.93175880229256</v>
      </c>
      <c r="M76" s="1">
        <f>(1-$F$2^L$17)*($M$2+$B$7*LN(L76))/(1-$F$2)+(1-$F$2^(L$17-1))*$R$4+$F$2^(L$17-1)*$M$4</f>
        <v>117.63656341482846</v>
      </c>
      <c r="N76" s="1">
        <f>MAX($B$6*$B$2-(1-$F$2)/(1-$F$2^N$17)*($A76-$F$2^(N$17-1)*$B$4*$I$3),0.000001)</f>
        <v>25.136897451563957</v>
      </c>
      <c r="O76" s="1">
        <f>(1-$F$2^N$17)*($M$2+$B$7*LN(N76))/(1-$F$2)+(1-$F$2^(N$17-1))*$R$4+$F$2^(N$17-1)*$M$4</f>
        <v>117.54659450117187</v>
      </c>
      <c r="P76" s="1">
        <f t="shared" si="6"/>
        <v>27</v>
      </c>
      <c r="Q76" s="1">
        <f>$R$3/(1-$B$4)</f>
        <v>115.82106318787385</v>
      </c>
      <c r="R76" s="1">
        <f>LN((1-$B$6)*$B$3*$B$2)+$B$7*LN($B$6*$B$3*$B$2+$F$2*Y76)+$B$4*$R$3/(1-$B$4)</f>
        <v>116.16788066261014</v>
      </c>
      <c r="T76" s="1">
        <f t="shared" si="8"/>
        <v>118.22663395107445</v>
      </c>
      <c r="U76" s="1">
        <f t="shared" si="9"/>
        <v>29.946089691002562</v>
      </c>
      <c r="V76" s="1">
        <f t="shared" si="7"/>
        <v>17.522462628748883</v>
      </c>
      <c r="W76" s="1"/>
      <c r="X76" s="1">
        <f t="shared" si="10"/>
        <v>118.22663395107445</v>
      </c>
      <c r="Y76" s="1">
        <f>IF(X76=C76,$I$3,(Z76-$B$6*$B$2+A76)/$F$2)</f>
        <v>29.946089691002562</v>
      </c>
      <c r="Z76" s="1">
        <f t="shared" si="11"/>
        <v>17.522462628748883</v>
      </c>
      <c r="AA76" s="1">
        <f t="shared" si="12"/>
        <v>17.522462628748883</v>
      </c>
      <c r="AB76" s="1">
        <f t="shared" si="13"/>
      </c>
      <c r="AC76" s="1">
        <f t="shared" si="14"/>
      </c>
      <c r="AD76" s="1">
        <f t="shared" si="15"/>
      </c>
      <c r="AE76" s="1">
        <f t="shared" si="16"/>
      </c>
      <c r="AF76">
        <f t="shared" si="17"/>
      </c>
      <c r="AG76">
        <f t="shared" si="18"/>
      </c>
    </row>
    <row r="77" spans="1:33" ht="12.75">
      <c r="A77" s="1">
        <f>A76+$I$3/100</f>
        <v>41.22578347461358</v>
      </c>
      <c r="B77" s="1">
        <f>MAX($B$6*$B$2-A77+$B$4*$I$3,0.00001)</f>
        <v>17.223001731838856</v>
      </c>
      <c r="C77" s="1">
        <f>$M$2+$B$7*LN(B77)+$M$4</f>
        <v>118.21801503296211</v>
      </c>
      <c r="D77" s="1">
        <f>MAX($B$6*$B$2-(1-$F$2)/(1-$F$2^D$17)*($A77-$F$2^(D$17-1)*$B$4*$I$3),0.000001)</f>
        <v>21.82614726633889</v>
      </c>
      <c r="E77" s="1">
        <f>(1-$F$2^D$17)*($M$2+$B$7*LN(D77))/(1-$F$2)+(1-$F$2^(D$17-1))*$R$4+$F$2^(D$17-1)*$M$4</f>
        <v>118.09019301273119</v>
      </c>
      <c r="F77" s="1">
        <f>MAX($B$6*$B$2-(1-$F$2)/(1-$F$2^F$17)*($A77-$F$2^(F$17-1)*$B$4*$I$3),0.000001)</f>
        <v>23.355160622449606</v>
      </c>
      <c r="G77" s="1">
        <f>(1-$F$2^F$17)*($M$2+$B$7*LN(F77))/(1-$F$2)+(1-$F$2^(F$17-1))*$R$4+$F$2^(F$17-1)*$M$4</f>
        <v>117.9599325725691</v>
      </c>
      <c r="H77" s="1">
        <f>MAX($B$6*$B$2-(1-$F$2)/(1-$F$2^H$17)*($A77-$F$2^(H$17-1)*$B$4*$I$3),0.000001)</f>
        <v>24.115662028212142</v>
      </c>
      <c r="I77" s="1">
        <f>(1-$F$2^H$17)*($M$2+$B$7*LN(H77))/(1-$F$2)+(1-$F$2^(H$17-1))*$R$4+$F$2^(H$17-1)*$M$4</f>
        <v>117.83955258925312</v>
      </c>
      <c r="J77" s="1">
        <f>MAX($B$6*$B$2-(1-$F$2)/(1-$F$2^J$17)*($A77-$F$2^(J$17-1)*$B$4*$I$3),0.000001)</f>
        <v>24.568782102979718</v>
      </c>
      <c r="K77" s="1">
        <f>(1-$F$2^J$17)*($M$2+$B$7*LN(J77))/(1-$F$2)+(1-$F$2^(J$17-1))*$R$4+$F$2^(J$17-1)*$M$4</f>
        <v>117.72992812530981</v>
      </c>
      <c r="L77" s="1">
        <f>MAX($B$6*$B$2-(1-$F$2)/(1-$F$2^L$17)*($A77-$F$2^(L$17-1)*$B$4*$I$3),0.000001)</f>
        <v>24.868236386886437</v>
      </c>
      <c r="M77" s="1">
        <f>(1-$F$2^L$17)*($M$2+$B$7*LN(L77))/(1-$F$2)+(1-$F$2^(L$17-1))*$R$4+$F$2^(L$17-1)*$M$4</f>
        <v>117.63055013996401</v>
      </c>
      <c r="N77" s="1">
        <f>MAX($B$6*$B$2-(1-$F$2)/(1-$F$2^N$17)*($A77-$F$2^(N$17-1)*$B$4*$I$3),0.000001)</f>
        <v>25.07990738420726</v>
      </c>
      <c r="O77" s="1">
        <f>(1-$F$2^N$17)*($M$2+$B$7*LN(N77))/(1-$F$2)+(1-$F$2^(N$17-1))*$R$4+$F$2^(N$17-1)*$M$4</f>
        <v>117.5406311383802</v>
      </c>
      <c r="P77" s="1">
        <f t="shared" si="6"/>
        <v>27</v>
      </c>
      <c r="Q77" s="1">
        <f>$R$3/(1-$B$4)</f>
        <v>115.82106318787385</v>
      </c>
      <c r="R77" s="1">
        <f>LN((1-$B$6)*$B$3*$B$2)+$B$7*LN($B$6*$B$3*$B$2+$F$2*Y77)+$B$4*$R$3/(1-$B$4)</f>
        <v>116.16788066261014</v>
      </c>
      <c r="T77" s="1">
        <f t="shared" si="8"/>
        <v>118.21801503296211</v>
      </c>
      <c r="U77" s="1">
        <f t="shared" si="9"/>
        <v>29.946089691002562</v>
      </c>
      <c r="V77" s="1">
        <f t="shared" si="7"/>
        <v>17.223001731838856</v>
      </c>
      <c r="W77" s="1"/>
      <c r="X77" s="1">
        <f t="shared" si="10"/>
        <v>118.21801503296211</v>
      </c>
      <c r="Y77" s="1">
        <f>IF(X77=C77,$I$3,(Z77-$B$6*$B$2+A77)/$F$2)</f>
        <v>29.946089691002562</v>
      </c>
      <c r="Z77" s="1">
        <f t="shared" si="11"/>
        <v>17.223001731838856</v>
      </c>
      <c r="AA77" s="1">
        <f t="shared" si="12"/>
        <v>17.223001731838856</v>
      </c>
      <c r="AB77" s="1">
        <f t="shared" si="13"/>
      </c>
      <c r="AC77" s="1">
        <f t="shared" si="14"/>
      </c>
      <c r="AD77" s="1">
        <f t="shared" si="15"/>
      </c>
      <c r="AE77" s="1">
        <f t="shared" si="16"/>
      </c>
      <c r="AF77">
        <f t="shared" si="17"/>
      </c>
      <c r="AG77">
        <f t="shared" si="18"/>
      </c>
    </row>
    <row r="78" spans="1:33" ht="12.75">
      <c r="A78" s="1">
        <f>A77+$I$3/100</f>
        <v>41.525244371523605</v>
      </c>
      <c r="B78" s="1">
        <f>MAX($B$6*$B$2-A78+$B$4*$I$3,0.00001)</f>
        <v>16.92354083492883</v>
      </c>
      <c r="C78" s="1">
        <f>$M$2+$B$7*LN(B78)+$M$4</f>
        <v>118.20924493350248</v>
      </c>
      <c r="D78" s="1">
        <f>MAX($B$6*$B$2-(1-$F$2)/(1-$F$2^D$17)*($A78-$F$2^(D$17-1)*$B$4*$I$3),0.000001)</f>
        <v>21.668743378344132</v>
      </c>
      <c r="E78" s="1">
        <f>(1-$F$2^D$17)*($M$2+$B$7*LN(D78))/(1-$F$2)+(1-$F$2^(D$17-1))*$R$4+$F$2^(D$17-1)*$M$4</f>
        <v>118.08330801544126</v>
      </c>
      <c r="F78" s="1">
        <f>MAX($B$6*$B$2-(1-$F$2)/(1-$F$2^F$17)*($A78-$F$2^(F$17-1)*$B$4*$I$3),0.000001)</f>
        <v>23.244943394605528</v>
      </c>
      <c r="G78" s="1">
        <f>(1-$F$2^F$17)*($M$2+$B$7*LN(F78))/(1-$F$2)+(1-$F$2^(F$17-1))*$R$4+$F$2^(F$17-1)*$M$4</f>
        <v>117.95350637542583</v>
      </c>
      <c r="H78" s="1">
        <f>MAX($B$6*$B$2-(1-$F$2)/(1-$F$2^H$17)*($A78-$F$2^(H$17-1)*$B$4*$I$3),0.000001)</f>
        <v>24.028914524314178</v>
      </c>
      <c r="I78" s="1">
        <f>(1-$F$2^H$17)*($M$2+$B$7*LN(H78))/(1-$F$2)+(1-$F$2^(H$17-1))*$R$4+$F$2^(H$17-1)*$M$4</f>
        <v>117.83333254864993</v>
      </c>
      <c r="J78" s="1">
        <f>MAX($B$6*$B$2-(1-$F$2)/(1-$F$2^J$17)*($A78-$F$2^(J$17-1)*$B$4*$I$3),0.000001)</f>
        <v>24.496018272206683</v>
      </c>
      <c r="K78" s="1">
        <f>(1-$F$2^J$17)*($M$2+$B$7*LN(J78))/(1-$F$2)+(1-$F$2^(J$17-1))*$R$4+$F$2^(J$17-1)*$M$4</f>
        <v>117.72382474540898</v>
      </c>
      <c r="L78" s="1">
        <f>MAX($B$6*$B$2-(1-$F$2)/(1-$F$2^L$17)*($A78-$F$2^(L$17-1)*$B$4*$I$3),0.000001)</f>
        <v>24.804713971480314</v>
      </c>
      <c r="M78" s="1">
        <f>(1-$F$2^L$17)*($M$2+$B$7*LN(L78))/(1-$F$2)+(1-$F$2^(L$17-1))*$R$4+$F$2^(L$17-1)*$M$4</f>
        <v>117.6245214853745</v>
      </c>
      <c r="N78" s="1">
        <f>MAX($B$6*$B$2-(1-$F$2)/(1-$F$2^N$17)*($A78-$F$2^(N$17-1)*$B$4*$I$3),0.000001)</f>
        <v>25.022917316850563</v>
      </c>
      <c r="O78" s="1">
        <f>(1-$F$2^N$17)*($M$2+$B$7*LN(N78))/(1-$F$2)+(1-$F$2^(N$17-1))*$R$4+$F$2^(N$17-1)*$M$4</f>
        <v>117.53465420937778</v>
      </c>
      <c r="P78" s="1">
        <f t="shared" si="6"/>
        <v>27</v>
      </c>
      <c r="Q78" s="1">
        <f>$R$3/(1-$B$4)</f>
        <v>115.82106318787385</v>
      </c>
      <c r="R78" s="1">
        <f>LN((1-$B$6)*$B$3*$B$2)+$B$7*LN($B$6*$B$3*$B$2+$F$2*Y78)+$B$4*$R$3/(1-$B$4)</f>
        <v>116.16788066261014</v>
      </c>
      <c r="T78" s="1">
        <f t="shared" si="8"/>
        <v>118.20924493350248</v>
      </c>
      <c r="U78" s="1">
        <f t="shared" si="9"/>
        <v>29.946089691002562</v>
      </c>
      <c r="V78" s="1">
        <f t="shared" si="7"/>
        <v>16.92354083492883</v>
      </c>
      <c r="W78" s="1"/>
      <c r="X78" s="1">
        <f t="shared" si="10"/>
        <v>118.20924493350248</v>
      </c>
      <c r="Y78" s="1">
        <f>IF(X78=C78,$I$3,(Z78-$B$6*$B$2+A78)/$F$2)</f>
        <v>29.946089691002562</v>
      </c>
      <c r="Z78" s="1">
        <f t="shared" si="11"/>
        <v>16.92354083492883</v>
      </c>
      <c r="AA78" s="1">
        <f t="shared" si="12"/>
        <v>16.92354083492883</v>
      </c>
      <c r="AB78" s="1">
        <f t="shared" si="13"/>
      </c>
      <c r="AC78" s="1">
        <f t="shared" si="14"/>
      </c>
      <c r="AD78" s="1">
        <f t="shared" si="15"/>
      </c>
      <c r="AE78" s="1">
        <f t="shared" si="16"/>
      </c>
      <c r="AF78">
        <f t="shared" si="17"/>
      </c>
      <c r="AG78">
        <f t="shared" si="18"/>
      </c>
    </row>
    <row r="79" spans="1:33" ht="12.75">
      <c r="A79" s="1">
        <f>A78+$I$3/100</f>
        <v>41.82470526843363</v>
      </c>
      <c r="B79" s="1">
        <f>MAX($B$6*$B$2-A79+$B$4*$I$3,0.00001)</f>
        <v>16.624079938018802</v>
      </c>
      <c r="C79" s="1">
        <f>$M$2+$B$7*LN(B79)+$M$4</f>
        <v>118.2003182542266</v>
      </c>
      <c r="D79" s="1">
        <f>MAX($B$6*$B$2-(1-$F$2)/(1-$F$2^D$17)*($A79-$F$2^(D$17-1)*$B$4*$I$3),0.000001)</f>
        <v>21.51133949034937</v>
      </c>
      <c r="E79" s="1">
        <f>(1-$F$2^D$17)*($M$2+$B$7*LN(D79))/(1-$F$2)+(1-$F$2^(D$17-1))*$R$4+$F$2^(D$17-1)*$M$4</f>
        <v>118.07637282209629</v>
      </c>
      <c r="F79" s="1">
        <f>MAX($B$6*$B$2-(1-$F$2)/(1-$F$2^F$17)*($A79-$F$2^(F$17-1)*$B$4*$I$3),0.000001)</f>
        <v>23.134726166761453</v>
      </c>
      <c r="G79" s="1">
        <f>(1-$F$2^F$17)*($M$2+$B$7*LN(F79))/(1-$F$2)+(1-$F$2^(F$17-1))*$R$4+$F$2^(F$17-1)*$M$4</f>
        <v>117.94704963557705</v>
      </c>
      <c r="H79" s="1">
        <f>MAX($B$6*$B$2-(1-$F$2)/(1-$F$2^H$17)*($A79-$F$2^(H$17-1)*$B$4*$I$3),0.000001)</f>
        <v>23.942167020416214</v>
      </c>
      <c r="I79" s="1">
        <f>(1-$F$2^H$17)*($M$2+$B$7*LN(H79))/(1-$F$2)+(1-$F$2^(H$17-1))*$R$4+$F$2^(H$17-1)*$M$4</f>
        <v>117.82709001223662</v>
      </c>
      <c r="J79" s="1">
        <f>MAX($B$6*$B$2-(1-$F$2)/(1-$F$2^J$17)*($A79-$F$2^(J$17-1)*$B$4*$I$3),0.000001)</f>
        <v>24.423254441433652</v>
      </c>
      <c r="K79" s="1">
        <f>(1-$F$2^J$17)*($M$2+$B$7*LN(J79))/(1-$F$2)+(1-$F$2^(J$17-1))*$R$4+$F$2^(J$17-1)*$M$4</f>
        <v>117.71770320882135</v>
      </c>
      <c r="L79" s="1">
        <f>MAX($B$6*$B$2-(1-$F$2)/(1-$F$2^L$17)*($A79-$F$2^(L$17-1)*$B$4*$I$3),0.000001)</f>
        <v>24.74119155607419</v>
      </c>
      <c r="M79" s="1">
        <f>(1-$F$2^L$17)*($M$2+$B$7*LN(L79))/(1-$F$2)+(1-$F$2^(L$17-1))*$R$4+$F$2^(L$17-1)*$M$4</f>
        <v>117.61847737218689</v>
      </c>
      <c r="N79" s="1">
        <f>MAX($B$6*$B$2-(1-$F$2)/(1-$F$2^N$17)*($A79-$F$2^(N$17-1)*$B$4*$I$3),0.000001)</f>
        <v>24.965927249493863</v>
      </c>
      <c r="O79" s="1">
        <f>(1-$F$2^N$17)*($M$2+$B$7*LN(N79))/(1-$F$2)+(1-$F$2^(N$17-1))*$R$4+$F$2^(N$17-1)*$M$4</f>
        <v>117.52866365229954</v>
      </c>
      <c r="P79" s="1">
        <f t="shared" si="6"/>
        <v>27</v>
      </c>
      <c r="Q79" s="1">
        <f>$R$3/(1-$B$4)</f>
        <v>115.82106318787385</v>
      </c>
      <c r="R79" s="1">
        <f>LN((1-$B$6)*$B$3*$B$2)+$B$7*LN($B$6*$B$3*$B$2+$F$2*Y79)+$B$4*$R$3/(1-$B$4)</f>
        <v>116.16788066261014</v>
      </c>
      <c r="T79" s="1">
        <f t="shared" si="8"/>
        <v>118.2003182542266</v>
      </c>
      <c r="U79" s="1">
        <f t="shared" si="9"/>
        <v>29.946089691002562</v>
      </c>
      <c r="V79" s="1">
        <f t="shared" si="7"/>
        <v>16.624079938018802</v>
      </c>
      <c r="W79" s="1"/>
      <c r="X79" s="1">
        <f t="shared" si="10"/>
        <v>118.2003182542266</v>
      </c>
      <c r="Y79" s="1">
        <f>IF(X79=C79,$I$3,(Z79-$B$6*$B$2+A79)/$F$2)</f>
        <v>29.946089691002562</v>
      </c>
      <c r="Z79" s="1">
        <f t="shared" si="11"/>
        <v>16.624079938018802</v>
      </c>
      <c r="AA79" s="1">
        <f t="shared" si="12"/>
        <v>16.624079938018802</v>
      </c>
      <c r="AB79" s="1">
        <f t="shared" si="13"/>
      </c>
      <c r="AC79" s="1">
        <f t="shared" si="14"/>
      </c>
      <c r="AD79" s="1">
        <f t="shared" si="15"/>
      </c>
      <c r="AE79" s="1">
        <f t="shared" si="16"/>
      </c>
      <c r="AF79">
        <f t="shared" si="17"/>
      </c>
      <c r="AG79">
        <f t="shared" si="18"/>
      </c>
    </row>
    <row r="80" spans="1:33" ht="12.75">
      <c r="A80" s="1">
        <f>A79+$I$3/100</f>
        <v>42.12416616534366</v>
      </c>
      <c r="B80" s="1">
        <f>MAX($B$6*$B$2-A80+$B$4*$I$3,0.00001)</f>
        <v>16.324619041108775</v>
      </c>
      <c r="C80" s="1">
        <f>$M$2+$B$7*LN(B80)+$M$4</f>
        <v>118.19122930224358</v>
      </c>
      <c r="D80" s="1">
        <f>MAX($B$6*$B$2-(1-$F$2)/(1-$F$2^D$17)*($A80-$F$2^(D$17-1)*$B$4*$I$3),0.000001)</f>
        <v>21.353935602354614</v>
      </c>
      <c r="E80" s="1">
        <f>(1-$F$2^D$17)*($M$2+$B$7*LN(D80))/(1-$F$2)+(1-$F$2^(D$17-1))*$R$4+$F$2^(D$17-1)*$M$4</f>
        <v>118.0693866953946</v>
      </c>
      <c r="F80" s="1">
        <f>MAX($B$6*$B$2-(1-$F$2)/(1-$F$2^F$17)*($A80-$F$2^(F$17-1)*$B$4*$I$3),0.000001)</f>
        <v>23.02450893891738</v>
      </c>
      <c r="G80" s="1">
        <f>(1-$F$2^F$17)*($M$2+$B$7*LN(F80))/(1-$F$2)+(1-$F$2^(F$17-1))*$R$4+$F$2^(F$17-1)*$M$4</f>
        <v>117.94056206130632</v>
      </c>
      <c r="H80" s="1">
        <f>MAX($B$6*$B$2-(1-$F$2)/(1-$F$2^H$17)*($A80-$F$2^(H$17-1)*$B$4*$I$3),0.000001)</f>
        <v>23.855419516518246</v>
      </c>
      <c r="I80" s="1">
        <f>(1-$F$2^H$17)*($M$2+$B$7*LN(H80))/(1-$F$2)+(1-$F$2^(H$17-1))*$R$4+$F$2^(H$17-1)*$M$4</f>
        <v>117.82082481670273</v>
      </c>
      <c r="J80" s="1">
        <f>MAX($B$6*$B$2-(1-$F$2)/(1-$F$2^J$17)*($A80-$F$2^(J$17-1)*$B$4*$I$3),0.000001)</f>
        <v>24.35049061066062</v>
      </c>
      <c r="K80" s="1">
        <f>(1-$F$2^J$17)*($M$2+$B$7*LN(J80))/(1-$F$2)+(1-$F$2^(J$17-1))*$R$4+$F$2^(J$17-1)*$M$4</f>
        <v>117.71156340719742</v>
      </c>
      <c r="L80" s="1">
        <f>MAX($B$6*$B$2-(1-$F$2)/(1-$F$2^L$17)*($A80-$F$2^(L$17-1)*$B$4*$I$3),0.000001)</f>
        <v>24.67766914066807</v>
      </c>
      <c r="M80" s="1">
        <f>(1-$F$2^L$17)*($M$2+$B$7*LN(L80))/(1-$F$2)+(1-$F$2^(L$17-1))*$R$4+$F$2^(L$17-1)*$M$4</f>
        <v>117.61241772091988</v>
      </c>
      <c r="N80" s="1">
        <f>MAX($B$6*$B$2-(1-$F$2)/(1-$F$2^N$17)*($A80-$F$2^(N$17-1)*$B$4*$I$3),0.000001)</f>
        <v>24.908937182137166</v>
      </c>
      <c r="O80" s="1">
        <f>(1-$F$2^N$17)*($M$2+$B$7*LN(N80))/(1-$F$2)+(1-$F$2^(N$17-1))*$R$4+$F$2^(N$17-1)*$M$4</f>
        <v>117.52265940485636</v>
      </c>
      <c r="P80" s="1">
        <f t="shared" si="6"/>
        <v>27</v>
      </c>
      <c r="Q80" s="1">
        <f>$R$3/(1-$B$4)</f>
        <v>115.82106318787385</v>
      </c>
      <c r="R80" s="1">
        <f>LN((1-$B$6)*$B$3*$B$2)+$B$7*LN($B$6*$B$3*$B$2+$F$2*Y80)+$B$4*$R$3/(1-$B$4)</f>
        <v>116.16788066261014</v>
      </c>
      <c r="T80" s="1">
        <f t="shared" si="8"/>
        <v>118.19122930224358</v>
      </c>
      <c r="U80" s="1">
        <f t="shared" si="9"/>
        <v>29.946089691002562</v>
      </c>
      <c r="V80" s="1">
        <f t="shared" si="7"/>
        <v>16.324619041108775</v>
      </c>
      <c r="W80" s="1"/>
      <c r="X80" s="1">
        <f t="shared" si="10"/>
        <v>118.19122930224358</v>
      </c>
      <c r="Y80" s="1">
        <f>IF(X80=C80,$I$3,(Z80-$B$6*$B$2+A80)/$F$2)</f>
        <v>29.946089691002562</v>
      </c>
      <c r="Z80" s="1">
        <f t="shared" si="11"/>
        <v>16.324619041108775</v>
      </c>
      <c r="AA80" s="1">
        <f t="shared" si="12"/>
        <v>16.324619041108775</v>
      </c>
      <c r="AB80" s="1">
        <f t="shared" si="13"/>
      </c>
      <c r="AC80" s="1">
        <f t="shared" si="14"/>
      </c>
      <c r="AD80" s="1">
        <f t="shared" si="15"/>
      </c>
      <c r="AE80" s="1">
        <f t="shared" si="16"/>
      </c>
      <c r="AF80">
        <f t="shared" si="17"/>
      </c>
      <c r="AG80">
        <f t="shared" si="18"/>
      </c>
    </row>
    <row r="81" spans="1:33" ht="12.75">
      <c r="A81" s="1">
        <f>A80+$I$3/100</f>
        <v>42.423627062253686</v>
      </c>
      <c r="B81" s="1">
        <f>MAX($B$6*$B$2-A81+$B$4*$I$3,0.00001)</f>
        <v>16.02515814419875</v>
      </c>
      <c r="C81" s="1">
        <f>$M$2+$B$7*LN(B81)+$M$4</f>
        <v>118.18197206843378</v>
      </c>
      <c r="D81" s="1">
        <f>MAX($B$6*$B$2-(1-$F$2)/(1-$F$2^D$17)*($A81-$F$2^(D$17-1)*$B$4*$I$3),0.000001)</f>
        <v>21.196531714359857</v>
      </c>
      <c r="E81" s="1">
        <f>(1-$F$2^D$17)*($M$2+$B$7*LN(D81))/(1-$F$2)+(1-$F$2^(D$17-1))*$R$4+$F$2^(D$17-1)*$M$4</f>
        <v>118.0623488816695</v>
      </c>
      <c r="F81" s="1">
        <f>MAX($B$6*$B$2-(1-$F$2)/(1-$F$2^F$17)*($A81-$F$2^(F$17-1)*$B$4*$I$3),0.000001)</f>
        <v>22.914291711073304</v>
      </c>
      <c r="G81" s="1">
        <f>(1-$F$2^F$17)*($M$2+$B$7*LN(F81))/(1-$F$2)+(1-$F$2^(F$17-1))*$R$4+$F$2^(F$17-1)*$M$4</f>
        <v>117.9340433566979</v>
      </c>
      <c r="H81" s="1">
        <f>MAX($B$6*$B$2-(1-$F$2)/(1-$F$2^H$17)*($A81-$F$2^(H$17-1)*$B$4*$I$3),0.000001)</f>
        <v>23.768672012620282</v>
      </c>
      <c r="I81" s="1">
        <f>(1-$F$2^H$17)*($M$2+$B$7*LN(H81))/(1-$F$2)+(1-$F$2^(H$17-1))*$R$4+$F$2^(H$17-1)*$M$4</f>
        <v>117.81453679695292</v>
      </c>
      <c r="J81" s="1">
        <f>MAX($B$6*$B$2-(1-$F$2)/(1-$F$2^J$17)*($A81-$F$2^(J$17-1)*$B$4*$I$3),0.000001)</f>
        <v>24.277726779887587</v>
      </c>
      <c r="K81" s="1">
        <f>(1-$F$2^J$17)*($M$2+$B$7*LN(J81))/(1-$F$2)+(1-$F$2^(J$17-1))*$R$4+$F$2^(J$17-1)*$M$4</f>
        <v>117.70540523121488</v>
      </c>
      <c r="L81" s="1">
        <f>MAX($B$6*$B$2-(1-$F$2)/(1-$F$2^L$17)*($A81-$F$2^(L$17-1)*$B$4*$I$3),0.000001)</f>
        <v>24.614146725261946</v>
      </c>
      <c r="M81" s="1">
        <f>(1-$F$2^L$17)*($M$2+$B$7*LN(L81))/(1-$F$2)+(1-$F$2^(L$17-1))*$R$4+$F$2^(L$17-1)*$M$4</f>
        <v>117.60634245147756</v>
      </c>
      <c r="N81" s="1">
        <f>MAX($B$6*$B$2-(1-$F$2)/(1-$F$2^N$17)*($A81-$F$2^(N$17-1)*$B$4*$I$3),0.000001)</f>
        <v>24.85194711478047</v>
      </c>
      <c r="O81" s="1">
        <f>(1-$F$2^N$17)*($M$2+$B$7*LN(N81))/(1-$F$2)+(1-$F$2^(N$17-1))*$R$4+$F$2^(N$17-1)*$M$4</f>
        <v>117.51664140433101</v>
      </c>
      <c r="P81" s="1">
        <f t="shared" si="6"/>
        <v>27</v>
      </c>
      <c r="Q81" s="1">
        <f>$R$3/(1-$B$4)</f>
        <v>115.82106318787385</v>
      </c>
      <c r="R81" s="1">
        <f>LN((1-$B$6)*$B$3*$B$2)+$B$7*LN($B$6*$B$3*$B$2+$F$2*Y81)+$B$4*$R$3/(1-$B$4)</f>
        <v>116.16788066261014</v>
      </c>
      <c r="T81" s="1">
        <f t="shared" si="8"/>
        <v>118.18197206843378</v>
      </c>
      <c r="U81" s="1">
        <f t="shared" si="9"/>
        <v>29.946089691002562</v>
      </c>
      <c r="V81" s="1">
        <f t="shared" si="7"/>
        <v>16.02515814419875</v>
      </c>
      <c r="W81" s="1"/>
      <c r="X81" s="1">
        <f t="shared" si="10"/>
        <v>118.18197206843378</v>
      </c>
      <c r="Y81" s="1">
        <f>IF(X81=C81,$I$3,(Z81-$B$6*$B$2+A81)/$F$2)</f>
        <v>29.946089691002562</v>
      </c>
      <c r="Z81" s="1">
        <f t="shared" si="11"/>
        <v>16.02515814419875</v>
      </c>
      <c r="AA81" s="1">
        <f t="shared" si="12"/>
        <v>16.02515814419875</v>
      </c>
      <c r="AB81" s="1">
        <f t="shared" si="13"/>
      </c>
      <c r="AC81" s="1">
        <f t="shared" si="14"/>
      </c>
      <c r="AD81" s="1">
        <f t="shared" si="15"/>
      </c>
      <c r="AE81" s="1">
        <f t="shared" si="16"/>
      </c>
      <c r="AF81">
        <f t="shared" si="17"/>
      </c>
      <c r="AG81">
        <f t="shared" si="18"/>
      </c>
    </row>
    <row r="82" spans="1:33" ht="12.75">
      <c r="A82" s="1">
        <f>A81+$I$3/100</f>
        <v>42.72308795916371</v>
      </c>
      <c r="B82" s="1">
        <f>MAX($B$6*$B$2-A82+$B$4*$I$3,0.00001)</f>
        <v>15.725697247288721</v>
      </c>
      <c r="C82" s="1">
        <f>$M$2+$B$7*LN(B82)+$M$4</f>
        <v>118.17254020358523</v>
      </c>
      <c r="D82" s="1">
        <f>MAX($B$6*$B$2-(1-$F$2)/(1-$F$2^D$17)*($A82-$F$2^(D$17-1)*$B$4*$I$3),0.000001)</f>
        <v>21.0391278263651</v>
      </c>
      <c r="E82" s="1">
        <f>(1-$F$2^D$17)*($M$2+$B$7*LN(D82))/(1-$F$2)+(1-$F$2^(D$17-1))*$R$4+$F$2^(D$17-1)*$M$4</f>
        <v>118.05525861040141</v>
      </c>
      <c r="F82" s="1">
        <f>MAX($B$6*$B$2-(1-$F$2)/(1-$F$2^F$17)*($A82-$F$2^(F$17-1)*$B$4*$I$3),0.000001)</f>
        <v>22.80407448322923</v>
      </c>
      <c r="G82" s="1">
        <f>(1-$F$2^F$17)*($M$2+$B$7*LN(F82))/(1-$F$2)+(1-$F$2^(F$17-1))*$R$4+$F$2^(F$17-1)*$M$4</f>
        <v>117.92749322155562</v>
      </c>
      <c r="H82" s="1">
        <f>MAX($B$6*$B$2-(1-$F$2)/(1-$F$2^H$17)*($A82-$F$2^(H$17-1)*$B$4*$I$3),0.000001)</f>
        <v>23.681924508722318</v>
      </c>
      <c r="I82" s="1">
        <f>(1-$F$2^H$17)*($M$2+$B$7*LN(H82))/(1-$F$2)+(1-$F$2^(H$17-1))*$R$4+$F$2^(H$17-1)*$M$4</f>
        <v>117.80822578608092</v>
      </c>
      <c r="J82" s="1">
        <f>MAX($B$6*$B$2-(1-$F$2)/(1-$F$2^J$17)*($A82-$F$2^(J$17-1)*$B$4*$I$3),0.000001)</f>
        <v>24.204962949114556</v>
      </c>
      <c r="K82" s="1">
        <f>(1-$F$2^J$17)*($M$2+$B$7*LN(J82))/(1-$F$2)+(1-$F$2^(J$17-1))*$R$4+$F$2^(J$17-1)*$M$4</f>
        <v>117.69922857056702</v>
      </c>
      <c r="L82" s="1">
        <f>MAX($B$6*$B$2-(1-$F$2)/(1-$F$2^L$17)*($A82-$F$2^(L$17-1)*$B$4*$I$3),0.000001)</f>
        <v>24.550624309855827</v>
      </c>
      <c r="M82" s="1">
        <f>(1-$F$2^L$17)*($M$2+$B$7*LN(L82))/(1-$F$2)+(1-$F$2^(L$17-1))*$R$4+$F$2^(L$17-1)*$M$4</f>
        <v>117.60025148314313</v>
      </c>
      <c r="N82" s="1">
        <f>MAX($B$6*$B$2-(1-$F$2)/(1-$F$2^N$17)*($A82-$F$2^(N$17-1)*$B$4*$I$3),0.000001)</f>
        <v>24.79495704742377</v>
      </c>
      <c r="O82" s="1">
        <f>(1-$F$2^N$17)*($M$2+$B$7*LN(N82))/(1-$F$2)+(1-$F$2^(N$17-1))*$R$4+$F$2^(N$17-1)*$M$4</f>
        <v>117.51060958757432</v>
      </c>
      <c r="P82" s="1">
        <f t="shared" si="6"/>
        <v>27</v>
      </c>
      <c r="Q82" s="1">
        <f>$R$3/(1-$B$4)</f>
        <v>115.82106318787385</v>
      </c>
      <c r="R82" s="1">
        <f>LN((1-$B$6)*$B$3*$B$2)+$B$7*LN($B$6*$B$3*$B$2+$F$2*Y82)+$B$4*$R$3/(1-$B$4)</f>
        <v>116.16788066261014</v>
      </c>
      <c r="T82" s="1">
        <f t="shared" si="8"/>
        <v>118.17254020358523</v>
      </c>
      <c r="U82" s="1">
        <f t="shared" si="9"/>
        <v>29.946089691002562</v>
      </c>
      <c r="V82" s="1">
        <f t="shared" si="7"/>
        <v>15.725697247288721</v>
      </c>
      <c r="W82" s="1"/>
      <c r="X82" s="1">
        <f t="shared" si="10"/>
        <v>118.17254020358523</v>
      </c>
      <c r="Y82" s="1">
        <f>IF(X82=C82,$I$3,(Z82-$B$6*$B$2+A82)/$F$2)</f>
        <v>29.946089691002562</v>
      </c>
      <c r="Z82" s="1">
        <f t="shared" si="11"/>
        <v>15.725697247288721</v>
      </c>
      <c r="AA82" s="1">
        <f t="shared" si="12"/>
        <v>15.725697247288721</v>
      </c>
      <c r="AB82" s="1">
        <f t="shared" si="13"/>
      </c>
      <c r="AC82" s="1">
        <f t="shared" si="14"/>
      </c>
      <c r="AD82" s="1">
        <f t="shared" si="15"/>
      </c>
      <c r="AE82" s="1">
        <f t="shared" si="16"/>
      </c>
      <c r="AF82">
        <f t="shared" si="17"/>
      </c>
      <c r="AG82">
        <f t="shared" si="18"/>
      </c>
    </row>
    <row r="83" spans="1:33" ht="12.75">
      <c r="A83" s="1">
        <f>A82+$I$3/100</f>
        <v>43.02254885607374</v>
      </c>
      <c r="B83" s="1">
        <f>MAX($B$6*$B$2-A83+$B$4*$I$3,0.00001)</f>
        <v>15.426236350378694</v>
      </c>
      <c r="C83" s="1">
        <f>$M$2+$B$7*LN(B83)+$M$4</f>
        <v>118.16292699223541</v>
      </c>
      <c r="D83" s="1">
        <f>MAX($B$6*$B$2-(1-$F$2)/(1-$F$2^D$17)*($A83-$F$2^(D$17-1)*$B$4*$I$3),0.000001)</f>
        <v>20.881723938370342</v>
      </c>
      <c r="E83" s="1">
        <f>(1-$F$2^D$17)*($M$2+$B$7*LN(D83))/(1-$F$2)+(1-$F$2^(D$17-1))*$R$4+$F$2^(D$17-1)*$M$4</f>
        <v>118.04811509371163</v>
      </c>
      <c r="F83" s="1">
        <f>MAX($B$6*$B$2-(1-$F$2)/(1-$F$2^F$17)*($A83-$F$2^(F$17-1)*$B$4*$I$3),0.000001)</f>
        <v>22.693857255385154</v>
      </c>
      <c r="G83" s="1">
        <f>(1-$F$2^F$17)*($M$2+$B$7*LN(F83))/(1-$F$2)+(1-$F$2^(F$17-1))*$R$4+$F$2^(F$17-1)*$M$4</f>
        <v>117.92091135132002</v>
      </c>
      <c r="H83" s="1">
        <f>MAX($B$6*$B$2-(1-$F$2)/(1-$F$2^H$17)*($A83-$F$2^(H$17-1)*$B$4*$I$3),0.000001)</f>
        <v>23.59517700482435</v>
      </c>
      <c r="I83" s="1">
        <f>(1-$F$2^H$17)*($M$2+$B$7*LN(H83))/(1-$F$2)+(1-$F$2^(H$17-1))*$R$4+$F$2^(H$17-1)*$M$4</f>
        <v>117.80189161534298</v>
      </c>
      <c r="J83" s="1">
        <f>MAX($B$6*$B$2-(1-$F$2)/(1-$F$2^J$17)*($A83-$F$2^(J$17-1)*$B$4*$I$3),0.000001)</f>
        <v>24.132199118341525</v>
      </c>
      <c r="K83" s="1">
        <f>(1-$F$2^J$17)*($M$2+$B$7*LN(J83))/(1-$F$2)+(1-$F$2^(J$17-1))*$R$4+$F$2^(J$17-1)*$M$4</f>
        <v>117.69303331395079</v>
      </c>
      <c r="L83" s="1">
        <f>MAX($B$6*$B$2-(1-$F$2)/(1-$F$2^L$17)*($A83-$F$2^(L$17-1)*$B$4*$I$3),0.000001)</f>
        <v>24.4871018944497</v>
      </c>
      <c r="M83" s="1">
        <f>(1-$F$2^L$17)*($M$2+$B$7*LN(L83))/(1-$F$2)+(1-$F$2^(L$17-1))*$R$4+$F$2^(L$17-1)*$M$4</f>
        <v>117.59414473457241</v>
      </c>
      <c r="N83" s="1">
        <f>MAX($B$6*$B$2-(1-$F$2)/(1-$F$2^N$17)*($A83-$F$2^(N$17-1)*$B$4*$I$3),0.000001)</f>
        <v>24.73796698006707</v>
      </c>
      <c r="O83" s="1">
        <f>(1-$F$2^N$17)*($M$2+$B$7*LN(N83))/(1-$F$2)+(1-$F$2^(N$17-1))*$R$4+$F$2^(N$17-1)*$M$4</f>
        <v>117.50456389100123</v>
      </c>
      <c r="P83" s="1">
        <f t="shared" si="6"/>
        <v>27</v>
      </c>
      <c r="Q83" s="1">
        <f>$R$3/(1-$B$4)</f>
        <v>115.82106318787385</v>
      </c>
      <c r="R83" s="1">
        <f>LN((1-$B$6)*$B$3*$B$2)+$B$7*LN($B$6*$B$3*$B$2+$F$2*Y83)+$B$4*$R$3/(1-$B$4)</f>
        <v>116.16788066261014</v>
      </c>
      <c r="T83" s="1">
        <f t="shared" si="8"/>
        <v>118.16292699223541</v>
      </c>
      <c r="U83" s="1">
        <f t="shared" si="9"/>
        <v>29.946089691002562</v>
      </c>
      <c r="V83" s="1">
        <f t="shared" si="7"/>
        <v>15.426236350378694</v>
      </c>
      <c r="W83" s="1"/>
      <c r="X83" s="1">
        <f t="shared" si="10"/>
        <v>118.16292699223541</v>
      </c>
      <c r="Y83" s="1">
        <f>IF(X83=C83,$I$3,(Z83-$B$6*$B$2+A83)/$F$2)</f>
        <v>29.946089691002562</v>
      </c>
      <c r="Z83" s="1">
        <f t="shared" si="11"/>
        <v>15.426236350378694</v>
      </c>
      <c r="AA83" s="1">
        <f t="shared" si="12"/>
        <v>15.426236350378694</v>
      </c>
      <c r="AB83" s="1">
        <f t="shared" si="13"/>
      </c>
      <c r="AC83" s="1">
        <f t="shared" si="14"/>
      </c>
      <c r="AD83" s="1">
        <f t="shared" si="15"/>
      </c>
      <c r="AE83" s="1">
        <f t="shared" si="16"/>
      </c>
      <c r="AF83">
        <f t="shared" si="17"/>
      </c>
      <c r="AG83">
        <f t="shared" si="18"/>
      </c>
    </row>
    <row r="84" spans="1:33" ht="12.75">
      <c r="A84" s="1">
        <f>A83+$I$3/100</f>
        <v>43.32200975298377</v>
      </c>
      <c r="B84" s="1">
        <f>MAX($B$6*$B$2-A84+$B$4*$I$3,0.00001)</f>
        <v>15.126775453468667</v>
      </c>
      <c r="C84" s="1">
        <f>$M$2+$B$7*LN(B84)+$M$4</f>
        <v>118.15312532394893</v>
      </c>
      <c r="D84" s="1">
        <f>MAX($B$6*$B$2-(1-$F$2)/(1-$F$2^D$17)*($A84-$F$2^(D$17-1)*$B$4*$I$3),0.000001)</f>
        <v>20.72432005037558</v>
      </c>
      <c r="E84" s="1">
        <f>(1-$F$2^D$17)*($M$2+$B$7*LN(D84))/(1-$F$2)+(1-$F$2^(D$17-1))*$R$4+$F$2^(D$17-1)*$M$4</f>
        <v>118.04091752583687</v>
      </c>
      <c r="F84" s="1">
        <f>MAX($B$6*$B$2-(1-$F$2)/(1-$F$2^F$17)*($A84-$F$2^(F$17-1)*$B$4*$I$3),0.000001)</f>
        <v>22.583640027541076</v>
      </c>
      <c r="G84" s="1">
        <f>(1-$F$2^F$17)*($M$2+$B$7*LN(F84))/(1-$F$2)+(1-$F$2^(F$17-1))*$R$4+$F$2^(F$17-1)*$M$4</f>
        <v>117.9142974369833</v>
      </c>
      <c r="H84" s="1">
        <f>MAX($B$6*$B$2-(1-$F$2)/(1-$F$2^H$17)*($A84-$F$2^(H$17-1)*$B$4*$I$3),0.000001)</f>
        <v>23.508429500926386</v>
      </c>
      <c r="I84" s="1">
        <f>(1-$F$2^H$17)*($M$2+$B$7*LN(H84))/(1-$F$2)+(1-$F$2^(H$17-1))*$R$4+$F$2^(H$17-1)*$M$4</f>
        <v>117.79553411413072</v>
      </c>
      <c r="J84" s="1">
        <f>MAX($B$6*$B$2-(1-$F$2)/(1-$F$2^J$17)*($A84-$F$2^(J$17-1)*$B$4*$I$3),0.000001)</f>
        <v>24.05943528756849</v>
      </c>
      <c r="K84" s="1">
        <f>(1-$F$2^J$17)*($M$2+$B$7*LN(J84))/(1-$F$2)+(1-$F$2^(J$17-1))*$R$4+$F$2^(J$17-1)*$M$4</f>
        <v>117.68681934905486</v>
      </c>
      <c r="L84" s="1">
        <f>MAX($B$6*$B$2-(1-$F$2)/(1-$F$2^L$17)*($A84-$F$2^(L$17-1)*$B$4*$I$3),0.000001)</f>
        <v>24.423579479043582</v>
      </c>
      <c r="M84" s="1">
        <f>(1-$F$2^L$17)*($M$2+$B$7*LN(L84))/(1-$F$2)+(1-$F$2^(L$17-1))*$R$4+$F$2^(L$17-1)*$M$4</f>
        <v>117.58802212378738</v>
      </c>
      <c r="N84" s="1">
        <f>MAX($B$6*$B$2-(1-$F$2)/(1-$F$2^N$17)*($A84-$F$2^(N$17-1)*$B$4*$I$3),0.000001)</f>
        <v>24.680976912710374</v>
      </c>
      <c r="O84" s="1">
        <f>(1-$F$2^N$17)*($M$2+$B$7*LN(N84))/(1-$F$2)+(1-$F$2^(N$17-1))*$R$4+$F$2^(N$17-1)*$M$4</f>
        <v>117.49850425058665</v>
      </c>
      <c r="P84" s="1">
        <f t="shared" si="6"/>
        <v>27</v>
      </c>
      <c r="Q84" s="1">
        <f>$R$3/(1-$B$4)</f>
        <v>115.82106318787385</v>
      </c>
      <c r="R84" s="1">
        <f>LN((1-$B$6)*$B$3*$B$2)+$B$7*LN($B$6*$B$3*$B$2+$F$2*Y84)+$B$4*$R$3/(1-$B$4)</f>
        <v>116.16788066261014</v>
      </c>
      <c r="T84" s="1">
        <f t="shared" si="8"/>
        <v>118.15312532394893</v>
      </c>
      <c r="U84" s="1">
        <f t="shared" si="9"/>
        <v>29.946089691002562</v>
      </c>
      <c r="V84" s="1">
        <f t="shared" si="7"/>
        <v>15.126775453468667</v>
      </c>
      <c r="W84" s="1"/>
      <c r="X84" s="1">
        <f t="shared" si="10"/>
        <v>118.15312532394893</v>
      </c>
      <c r="Y84" s="1">
        <f>IF(X84=C84,$I$3,(Z84-$B$6*$B$2+A84)/$F$2)</f>
        <v>29.946089691002562</v>
      </c>
      <c r="Z84" s="1">
        <f t="shared" si="11"/>
        <v>15.126775453468667</v>
      </c>
      <c r="AA84" s="1">
        <f t="shared" si="12"/>
        <v>15.126775453468667</v>
      </c>
      <c r="AB84" s="1">
        <f t="shared" si="13"/>
      </c>
      <c r="AC84" s="1">
        <f t="shared" si="14"/>
      </c>
      <c r="AD84" s="1">
        <f t="shared" si="15"/>
      </c>
      <c r="AE84" s="1">
        <f t="shared" si="16"/>
      </c>
      <c r="AF84">
        <f t="shared" si="17"/>
      </c>
      <c r="AG84">
        <f t="shared" si="18"/>
      </c>
    </row>
    <row r="85" spans="1:33" ht="12.75">
      <c r="A85" s="1">
        <f>A84+$I$3/100</f>
        <v>43.621470649893794</v>
      </c>
      <c r="B85" s="1">
        <f>MAX($B$6*$B$2-A85+$B$4*$I$3,0.00001)</f>
        <v>14.82731455655864</v>
      </c>
      <c r="C85" s="1">
        <f>$M$2+$B$7*LN(B85)+$M$4</f>
        <v>118.14312766172296</v>
      </c>
      <c r="D85" s="1">
        <f>MAX($B$6*$B$2-(1-$F$2)/(1-$F$2^D$17)*($A85-$F$2^(D$17-1)*$B$4*$I$3),0.000001)</f>
        <v>20.566916162380824</v>
      </c>
      <c r="E85" s="1">
        <f>(1-$F$2^D$17)*($M$2+$B$7*LN(D85))/(1-$F$2)+(1-$F$2^(D$17-1))*$R$4+$F$2^(D$17-1)*$M$4</f>
        <v>118.03366508258394</v>
      </c>
      <c r="F85" s="1">
        <f>MAX($B$6*$B$2-(1-$F$2)/(1-$F$2^F$17)*($A85-$F$2^(F$17-1)*$B$4*$I$3),0.000001)</f>
        <v>22.473422799697</v>
      </c>
      <c r="G85" s="1">
        <f>(1-$F$2^F$17)*($M$2+$B$7*LN(F85))/(1-$F$2)+(1-$F$2^(F$17-1))*$R$4+$F$2^(F$17-1)*$M$4</f>
        <v>117.90765116500238</v>
      </c>
      <c r="H85" s="1">
        <f>MAX($B$6*$B$2-(1-$F$2)/(1-$F$2^H$17)*($A85-$F$2^(H$17-1)*$B$4*$I$3),0.000001)</f>
        <v>23.42168199702842</v>
      </c>
      <c r="I85" s="1">
        <f>(1-$F$2^H$17)*($M$2+$B$7*LN(H85))/(1-$F$2)+(1-$F$2^(H$17-1))*$R$4+$F$2^(H$17-1)*$M$4</f>
        <v>117.78915310994361</v>
      </c>
      <c r="J85" s="1">
        <f>MAX($B$6*$B$2-(1-$F$2)/(1-$F$2^J$17)*($A85-$F$2^(J$17-1)*$B$4*$I$3),0.000001)</f>
        <v>23.986671456795456</v>
      </c>
      <c r="K85" s="1">
        <f>(1-$F$2^J$17)*($M$2+$B$7*LN(J85))/(1-$F$2)+(1-$F$2^(J$17-1))*$R$4+$F$2^(J$17-1)*$M$4</f>
        <v>117.6805865625473</v>
      </c>
      <c r="L85" s="1">
        <f>MAX($B$6*$B$2-(1-$F$2)/(1-$F$2^L$17)*($A85-$F$2^(L$17-1)*$B$4*$I$3),0.000001)</f>
        <v>24.36005706363746</v>
      </c>
      <c r="M85" s="1">
        <f>(1-$F$2^L$17)*($M$2+$B$7*LN(L85))/(1-$F$2)+(1-$F$2^(L$17-1))*$R$4+$F$2^(L$17-1)*$M$4</f>
        <v>117.58188356816953</v>
      </c>
      <c r="N85" s="1">
        <f>MAX($B$6*$B$2-(1-$F$2)/(1-$F$2^N$17)*($A85-$F$2^(N$17-1)*$B$4*$I$3),0.000001)</f>
        <v>24.623986845353677</v>
      </c>
      <c r="O85" s="1">
        <f>(1-$F$2^N$17)*($M$2+$B$7*LN(N85))/(1-$F$2)+(1-$F$2^(N$17-1))*$R$4+$F$2^(N$17-1)*$M$4</f>
        <v>117.49243060186149</v>
      </c>
      <c r="P85" s="1">
        <f t="shared" si="6"/>
        <v>27</v>
      </c>
      <c r="Q85" s="1">
        <f>$R$3/(1-$B$4)</f>
        <v>115.82106318787385</v>
      </c>
      <c r="R85" s="1">
        <f>LN((1-$B$6)*$B$3*$B$2)+$B$7*LN($B$6*$B$3*$B$2+$F$2*Y85)+$B$4*$R$3/(1-$B$4)</f>
        <v>116.16788066261014</v>
      </c>
      <c r="T85" s="1">
        <f t="shared" si="8"/>
        <v>118.14312766172296</v>
      </c>
      <c r="U85" s="1">
        <f t="shared" si="9"/>
        <v>29.946089691002562</v>
      </c>
      <c r="V85" s="1">
        <f t="shared" si="7"/>
        <v>14.82731455655864</v>
      </c>
      <c r="W85" s="1"/>
      <c r="X85" s="1">
        <f t="shared" si="10"/>
        <v>118.14312766172296</v>
      </c>
      <c r="Y85" s="1">
        <f>IF(X85=C85,$I$3,(Z85-$B$6*$B$2+A85)/$F$2)</f>
        <v>29.946089691002562</v>
      </c>
      <c r="Z85" s="1">
        <f t="shared" si="11"/>
        <v>14.82731455655864</v>
      </c>
      <c r="AA85" s="1">
        <f t="shared" si="12"/>
        <v>14.82731455655864</v>
      </c>
      <c r="AB85" s="1">
        <f t="shared" si="13"/>
      </c>
      <c r="AC85" s="1">
        <f t="shared" si="14"/>
      </c>
      <c r="AD85" s="1">
        <f t="shared" si="15"/>
      </c>
      <c r="AE85" s="1">
        <f t="shared" si="16"/>
      </c>
      <c r="AF85">
        <f t="shared" si="17"/>
      </c>
      <c r="AG85">
        <f t="shared" si="18"/>
      </c>
    </row>
    <row r="86" spans="1:33" ht="12.75">
      <c r="A86" s="1">
        <f>A85+$I$3/100</f>
        <v>43.92093154680382</v>
      </c>
      <c r="B86" s="1">
        <f>MAX($B$6*$B$2-A86+$B$4*$I$3,0.00001)</f>
        <v>14.527853659648613</v>
      </c>
      <c r="C86" s="1">
        <f>$M$2+$B$7*LN(B86)+$M$4</f>
        <v>118.13292600716912</v>
      </c>
      <c r="D86" s="1">
        <f>MAX($B$6*$B$2-(1-$F$2)/(1-$F$2^D$17)*($A86-$F$2^(D$17-1)*$B$4*$I$3),0.000001)</f>
        <v>20.409512274386067</v>
      </c>
      <c r="E86" s="1">
        <f>(1-$F$2^D$17)*($M$2+$B$7*LN(D86))/(1-$F$2)+(1-$F$2^(D$17-1))*$R$4+$F$2^(D$17-1)*$M$4</f>
        <v>118.02635692076322</v>
      </c>
      <c r="F86" s="1">
        <f>MAX($B$6*$B$2-(1-$F$2)/(1-$F$2^F$17)*($A86-$F$2^(F$17-1)*$B$4*$I$3),0.000001)</f>
        <v>22.363205571852927</v>
      </c>
      <c r="G86" s="1">
        <f>(1-$F$2^F$17)*($M$2+$B$7*LN(F86))/(1-$F$2)+(1-$F$2^(F$17-1))*$R$4+$F$2^(F$17-1)*$M$4</f>
        <v>117.90097221720957</v>
      </c>
      <c r="H86" s="1">
        <f>MAX($B$6*$B$2-(1-$F$2)/(1-$F$2^H$17)*($A86-$F$2^(H$17-1)*$B$4*$I$3),0.000001)</f>
        <v>23.334934493130454</v>
      </c>
      <c r="I86" s="1">
        <f>(1-$F$2^H$17)*($M$2+$B$7*LN(H86))/(1-$F$2)+(1-$F$2^(H$17-1))*$R$4+$F$2^(H$17-1)*$M$4</f>
        <v>117.78274842836088</v>
      </c>
      <c r="J86" s="1">
        <f>MAX($B$6*$B$2-(1-$F$2)/(1-$F$2^J$17)*($A86-$F$2^(J$17-1)*$B$4*$I$3),0.000001)</f>
        <v>23.913907626022425</v>
      </c>
      <c r="K86" s="1">
        <f>(1-$F$2^J$17)*($M$2+$B$7*LN(J86))/(1-$F$2)+(1-$F$2^(J$17-1))*$R$4+$F$2^(J$17-1)*$M$4</f>
        <v>117.67433484006328</v>
      </c>
      <c r="L86" s="1">
        <f>MAX($B$6*$B$2-(1-$F$2)/(1-$F$2^L$17)*($A86-$F$2^(L$17-1)*$B$4*$I$3),0.000001)</f>
        <v>24.296534648231336</v>
      </c>
      <c r="M86" s="1">
        <f>(1-$F$2^L$17)*($M$2+$B$7*LN(L86))/(1-$F$2)+(1-$F$2^(L$17-1))*$R$4+$F$2^(L$17-1)*$M$4</f>
        <v>117.57572898445316</v>
      </c>
      <c r="N86" s="1">
        <f>MAX($B$6*$B$2-(1-$F$2)/(1-$F$2^N$17)*($A86-$F$2^(N$17-1)*$B$4*$I$3),0.000001)</f>
        <v>24.566996777996977</v>
      </c>
      <c r="O86" s="1">
        <f>(1-$F$2^N$17)*($M$2+$B$7*LN(N86))/(1-$F$2)+(1-$F$2^(N$17-1))*$R$4+$F$2^(N$17-1)*$M$4</f>
        <v>117.48634287990852</v>
      </c>
      <c r="P86" s="1">
        <f t="shared" si="6"/>
        <v>27</v>
      </c>
      <c r="Q86" s="1">
        <f>$R$3/(1-$B$4)</f>
        <v>115.82106318787385</v>
      </c>
      <c r="R86" s="1">
        <f>LN((1-$B$6)*$B$3*$B$2)+$B$7*LN($B$6*$B$3*$B$2+$F$2*Y86)+$B$4*$R$3/(1-$B$4)</f>
        <v>116.16788066261014</v>
      </c>
      <c r="T86" s="1">
        <f t="shared" si="8"/>
        <v>118.13292600716912</v>
      </c>
      <c r="U86" s="1">
        <f t="shared" si="9"/>
        <v>29.946089691002562</v>
      </c>
      <c r="V86" s="1">
        <f t="shared" si="7"/>
        <v>14.527853659648613</v>
      </c>
      <c r="W86" s="1"/>
      <c r="X86" s="1">
        <f t="shared" si="10"/>
        <v>118.13292600716912</v>
      </c>
      <c r="Y86" s="1">
        <f>IF(X86=C86,$I$3,(Z86-$B$6*$B$2+A86)/$F$2)</f>
        <v>29.946089691002562</v>
      </c>
      <c r="Z86" s="1">
        <f t="shared" si="11"/>
        <v>14.527853659648613</v>
      </c>
      <c r="AA86" s="1">
        <f t="shared" si="12"/>
        <v>14.527853659648613</v>
      </c>
      <c r="AB86" s="1">
        <f t="shared" si="13"/>
      </c>
      <c r="AC86" s="1">
        <f t="shared" si="14"/>
      </c>
      <c r="AD86" s="1">
        <f t="shared" si="15"/>
      </c>
      <c r="AE86" s="1">
        <f t="shared" si="16"/>
      </c>
      <c r="AF86">
        <f t="shared" si="17"/>
      </c>
      <c r="AG86">
        <f t="shared" si="18"/>
      </c>
    </row>
    <row r="87" spans="1:33" ht="12.75">
      <c r="A87" s="1">
        <f>A86+$I$3/100</f>
        <v>44.22039244371385</v>
      </c>
      <c r="B87" s="1">
        <f>MAX($B$6*$B$2-A87+$B$4*$I$3,0.00001)</f>
        <v>14.228392762738586</v>
      </c>
      <c r="C87" s="1">
        <f>$M$2+$B$7*LN(B87)+$M$4</f>
        <v>118.12251186206878</v>
      </c>
      <c r="D87" s="1">
        <f>MAX($B$6*$B$2-(1-$F$2)/(1-$F$2^D$17)*($A87-$F$2^(D$17-1)*$B$4*$I$3),0.000001)</f>
        <v>20.252108386391306</v>
      </c>
      <c r="E87" s="1">
        <f>(1-$F$2^D$17)*($M$2+$B$7*LN(D87))/(1-$F$2)+(1-$F$2^(D$17-1))*$R$4+$F$2^(D$17-1)*$M$4</f>
        <v>118.01899217760047</v>
      </c>
      <c r="F87" s="1">
        <f>MAX($B$6*$B$2-(1-$F$2)/(1-$F$2^F$17)*($A87-$F$2^(F$17-1)*$B$4*$I$3),0.000001)</f>
        <v>22.252988344008852</v>
      </c>
      <c r="G87" s="1">
        <f>(1-$F$2^F$17)*($M$2+$B$7*LN(F87))/(1-$F$2)+(1-$F$2^(F$17-1))*$R$4+$F$2^(F$17-1)*$M$4</f>
        <v>117.89426027072128</v>
      </c>
      <c r="H87" s="1">
        <f>MAX($B$6*$B$2-(1-$F$2)/(1-$F$2^H$17)*($A87-$F$2^(H$17-1)*$B$4*$I$3),0.000001)</f>
        <v>23.248186989232487</v>
      </c>
      <c r="I87" s="1">
        <f>(1-$F$2^H$17)*($M$2+$B$7*LN(H87))/(1-$F$2)+(1-$F$2^(H$17-1))*$R$4+$F$2^(H$17-1)*$M$4</f>
        <v>117.77631989301287</v>
      </c>
      <c r="J87" s="1">
        <f>MAX($B$6*$B$2-(1-$F$2)/(1-$F$2^J$17)*($A87-$F$2^(J$17-1)*$B$4*$I$3),0.000001)</f>
        <v>23.841143795249394</v>
      </c>
      <c r="K87" s="1">
        <f>(1-$F$2^J$17)*($M$2+$B$7*LN(J87))/(1-$F$2)+(1-$F$2^(J$17-1))*$R$4+$F$2^(J$17-1)*$M$4</f>
        <v>117.66806406619239</v>
      </c>
      <c r="L87" s="1">
        <f>MAX($B$6*$B$2-(1-$F$2)/(1-$F$2^L$17)*($A87-$F$2^(L$17-1)*$B$4*$I$3),0.000001)</f>
        <v>24.233012232825214</v>
      </c>
      <c r="M87" s="1">
        <f>(1-$F$2^L$17)*($M$2+$B$7*LN(L87))/(1-$F$2)+(1-$F$2^(L$17-1))*$R$4+$F$2^(L$17-1)*$M$4</f>
        <v>117.56955828871867</v>
      </c>
      <c r="N87" s="1">
        <f>MAX($B$6*$B$2-(1-$F$2)/(1-$F$2^N$17)*($A87-$F$2^(N$17-1)*$B$4*$I$3),0.000001)</f>
        <v>24.51000671064028</v>
      </c>
      <c r="O87" s="1">
        <f>(1-$F$2^N$17)*($M$2+$B$7*LN(N87))/(1-$F$2)+(1-$F$2^(N$17-1))*$R$4+$F$2^(N$17-1)*$M$4</f>
        <v>117.4802410193582</v>
      </c>
      <c r="P87" s="1">
        <f t="shared" si="6"/>
        <v>27</v>
      </c>
      <c r="Q87" s="1">
        <f>$R$3/(1-$B$4)</f>
        <v>115.82106318787385</v>
      </c>
      <c r="R87" s="1">
        <f>LN((1-$B$6)*$B$3*$B$2)+$B$7*LN($B$6*$B$3*$B$2+$F$2*Y87)+$B$4*$R$3/(1-$B$4)</f>
        <v>116.16788066261014</v>
      </c>
      <c r="T87" s="1">
        <f t="shared" si="8"/>
        <v>118.12251186206878</v>
      </c>
      <c r="U87" s="1">
        <f t="shared" si="9"/>
        <v>29.946089691002562</v>
      </c>
      <c r="V87" s="1">
        <f t="shared" si="7"/>
        <v>14.228392762738586</v>
      </c>
      <c r="W87" s="1"/>
      <c r="X87" s="1">
        <f t="shared" si="10"/>
        <v>118.12251186206878</v>
      </c>
      <c r="Y87" s="1">
        <f>IF(X87=C87,$I$3,(Z87-$B$6*$B$2+A87)/$F$2)</f>
        <v>29.946089691002562</v>
      </c>
      <c r="Z87" s="1">
        <f t="shared" si="11"/>
        <v>14.228392762738586</v>
      </c>
      <c r="AA87" s="1">
        <f t="shared" si="12"/>
        <v>14.228392762738586</v>
      </c>
      <c r="AB87" s="1">
        <f t="shared" si="13"/>
      </c>
      <c r="AC87" s="1">
        <f t="shared" si="14"/>
      </c>
      <c r="AD87" s="1">
        <f t="shared" si="15"/>
      </c>
      <c r="AE87" s="1">
        <f t="shared" si="16"/>
      </c>
      <c r="AF87">
        <f t="shared" si="17"/>
      </c>
      <c r="AG87">
        <f t="shared" si="18"/>
      </c>
    </row>
    <row r="88" spans="1:33" ht="12.75">
      <c r="A88" s="1">
        <f>A87+$I$3/100</f>
        <v>44.519853340623875</v>
      </c>
      <c r="B88" s="1">
        <f>MAX($B$6*$B$2-A88+$B$4*$I$3,0.00001)</f>
        <v>13.92893186582856</v>
      </c>
      <c r="C88" s="1">
        <f>$M$2+$B$7*LN(B88)+$M$4</f>
        <v>118.11187618583855</v>
      </c>
      <c r="D88" s="1">
        <f>MAX($B$6*$B$2-(1-$F$2)/(1-$F$2^D$17)*($A88-$F$2^(D$17-1)*$B$4*$I$3),0.000001)</f>
        <v>20.094704498396553</v>
      </c>
      <c r="E88" s="1">
        <f>(1-$F$2^D$17)*($M$2+$B$7*LN(D88))/(1-$F$2)+(1-$F$2^(D$17-1))*$R$4+$F$2^(D$17-1)*$M$4</f>
        <v>118.01156997012559</v>
      </c>
      <c r="F88" s="1">
        <f>MAX($B$6*$B$2-(1-$F$2)/(1-$F$2^F$17)*($A88-$F$2^(F$17-1)*$B$4*$I$3),0.000001)</f>
        <v>22.142771116164774</v>
      </c>
      <c r="G88" s="1">
        <f>(1-$F$2^F$17)*($M$2+$B$7*LN(F88))/(1-$F$2)+(1-$F$2^(F$17-1))*$R$4+$F$2^(F$17-1)*$M$4</f>
        <v>117.88751499784433</v>
      </c>
      <c r="H88" s="1">
        <f>MAX($B$6*$B$2-(1-$F$2)/(1-$F$2^H$17)*($A88-$F$2^(H$17-1)*$B$4*$I$3),0.000001)</f>
        <v>23.161439485334522</v>
      </c>
      <c r="I88" s="1">
        <f>(1-$F$2^H$17)*($M$2+$B$7*LN(H88))/(1-$F$2)+(1-$F$2^(H$17-1))*$R$4+$F$2^(H$17-1)*$M$4</f>
        <v>117.76986732555196</v>
      </c>
      <c r="J88" s="1">
        <f>MAX($B$6*$B$2-(1-$F$2)/(1-$F$2^J$17)*($A88-$F$2^(J$17-1)*$B$4*$I$3),0.000001)</f>
        <v>23.76837996447636</v>
      </c>
      <c r="K88" s="1">
        <f>(1-$F$2^J$17)*($M$2+$B$7*LN(J88))/(1-$F$2)+(1-$F$2^(J$17-1))*$R$4+$F$2^(J$17-1)*$M$4</f>
        <v>117.6617741244659</v>
      </c>
      <c r="L88" s="1">
        <f>MAX($B$6*$B$2-(1-$F$2)/(1-$F$2^L$17)*($A88-$F$2^(L$17-1)*$B$4*$I$3),0.000001)</f>
        <v>24.16948981741909</v>
      </c>
      <c r="M88" s="1">
        <f>(1-$F$2^L$17)*($M$2+$B$7*LN(L88))/(1-$F$2)+(1-$F$2^(L$17-1))*$R$4+$F$2^(L$17-1)*$M$4</f>
        <v>117.56337139638563</v>
      </c>
      <c r="N88" s="1">
        <f>MAX($B$6*$B$2-(1-$F$2)/(1-$F$2^N$17)*($A88-$F$2^(N$17-1)*$B$4*$I$3),0.000001)</f>
        <v>24.453016643283583</v>
      </c>
      <c r="O88" s="1">
        <f>(1-$F$2^N$17)*($M$2+$B$7*LN(N88))/(1-$F$2)+(1-$F$2^(N$17-1))*$R$4+$F$2^(N$17-1)*$M$4</f>
        <v>117.47412495438446</v>
      </c>
      <c r="P88" s="1">
        <f t="shared" si="6"/>
        <v>27</v>
      </c>
      <c r="Q88" s="1">
        <f>$R$3/(1-$B$4)</f>
        <v>115.82106318787385</v>
      </c>
      <c r="R88" s="1">
        <f>LN((1-$B$6)*$B$3*$B$2)+$B$7*LN($B$6*$B$3*$B$2+$F$2*Y88)+$B$4*$R$3/(1-$B$4)</f>
        <v>116.16788066261014</v>
      </c>
      <c r="T88" s="1">
        <f t="shared" si="8"/>
        <v>118.11187618583855</v>
      </c>
      <c r="U88" s="1">
        <f t="shared" si="9"/>
        <v>29.946089691002562</v>
      </c>
      <c r="V88" s="1">
        <f t="shared" si="7"/>
        <v>13.92893186582856</v>
      </c>
      <c r="W88" s="1"/>
      <c r="X88" s="1">
        <f t="shared" si="10"/>
        <v>118.11187618583855</v>
      </c>
      <c r="Y88" s="1">
        <f>IF(X88=C88,$I$3,(Z88-$B$6*$B$2+A88)/$F$2)</f>
        <v>29.946089691002562</v>
      </c>
      <c r="Z88" s="1">
        <f t="shared" si="11"/>
        <v>13.92893186582856</v>
      </c>
      <c r="AA88" s="1">
        <f t="shared" si="12"/>
        <v>13.92893186582856</v>
      </c>
      <c r="AB88" s="1">
        <f t="shared" si="13"/>
      </c>
      <c r="AC88" s="1">
        <f t="shared" si="14"/>
      </c>
      <c r="AD88" s="1">
        <f t="shared" si="15"/>
      </c>
      <c r="AE88" s="1">
        <f t="shared" si="16"/>
      </c>
      <c r="AF88">
        <f t="shared" si="17"/>
      </c>
      <c r="AG88">
        <f t="shared" si="18"/>
      </c>
    </row>
    <row r="89" spans="1:33" ht="12.75">
      <c r="A89" s="1">
        <f>A88+$I$3/100</f>
        <v>44.8193142375339</v>
      </c>
      <c r="B89" s="1">
        <f>MAX($B$6*$B$2-A89+$B$4*$I$3,0.00001)</f>
        <v>13.629470968918532</v>
      </c>
      <c r="C89" s="1">
        <f>$M$2+$B$7*LN(B89)+$M$4</f>
        <v>118.10100934837313</v>
      </c>
      <c r="D89" s="1">
        <f>MAX($B$6*$B$2-(1-$F$2)/(1-$F$2^D$17)*($A89-$F$2^(D$17-1)*$B$4*$I$3),0.000001)</f>
        <v>19.937300610401792</v>
      </c>
      <c r="E89" s="1">
        <f>(1-$F$2^D$17)*($M$2+$B$7*LN(D89))/(1-$F$2)+(1-$F$2^(D$17-1))*$R$4+$F$2^(D$17-1)*$M$4</f>
        <v>118.00408939453723</v>
      </c>
      <c r="F89" s="1">
        <f>MAX($B$6*$B$2-(1-$F$2)/(1-$F$2^F$17)*($A89-$F$2^(F$17-1)*$B$4*$I$3),0.000001)</f>
        <v>22.0325538883207</v>
      </c>
      <c r="G89" s="1">
        <f>(1-$F$2^F$17)*($M$2+$B$7*LN(F89))/(1-$F$2)+(1-$F$2^(F$17-1))*$R$4+$F$2^(F$17-1)*$M$4</f>
        <v>117.8807360659799</v>
      </c>
      <c r="H89" s="1">
        <f>MAX($B$6*$B$2-(1-$F$2)/(1-$F$2^H$17)*($A89-$F$2^(H$17-1)*$B$4*$I$3),0.000001)</f>
        <v>23.07469198143656</v>
      </c>
      <c r="I89" s="1">
        <f>(1-$F$2^H$17)*($M$2+$B$7*LN(H89))/(1-$F$2)+(1-$F$2^(H$17-1))*$R$4+$F$2^(H$17-1)*$M$4</f>
        <v>117.76339054562283</v>
      </c>
      <c r="J89" s="1">
        <f>MAX($B$6*$B$2-(1-$F$2)/(1-$F$2^J$17)*($A89-$F$2^(J$17-1)*$B$4*$I$3),0.000001)</f>
        <v>23.69561613370333</v>
      </c>
      <c r="K89" s="1">
        <f>(1-$F$2^J$17)*($M$2+$B$7*LN(J89))/(1-$F$2)+(1-$F$2^(J$17-1))*$R$4+$F$2^(J$17-1)*$M$4</f>
        <v>117.65546489734376</v>
      </c>
      <c r="L89" s="1">
        <f>MAX($B$6*$B$2-(1-$F$2)/(1-$F$2^L$17)*($A89-$F$2^(L$17-1)*$B$4*$I$3),0.000001)</f>
        <v>24.10596740201297</v>
      </c>
      <c r="M89" s="1">
        <f>(1-$F$2^L$17)*($M$2+$B$7*LN(L89))/(1-$F$2)+(1-$F$2^(L$17-1))*$R$4+$F$2^(L$17-1)*$M$4</f>
        <v>117.55716822220586</v>
      </c>
      <c r="N89" s="1">
        <f>MAX($B$6*$B$2-(1-$F$2)/(1-$F$2^N$17)*($A89-$F$2^(N$17-1)*$B$4*$I$3),0.000001)</f>
        <v>24.396026575926886</v>
      </c>
      <c r="O89" s="1">
        <f>(1-$F$2^N$17)*($M$2+$B$7*LN(N89))/(1-$F$2)+(1-$F$2^(N$17-1))*$R$4+$F$2^(N$17-1)*$M$4</f>
        <v>117.46799461870052</v>
      </c>
      <c r="P89" s="1">
        <f t="shared" si="6"/>
        <v>27</v>
      </c>
      <c r="Q89" s="1">
        <f>$R$3/(1-$B$4)</f>
        <v>115.82106318787385</v>
      </c>
      <c r="R89" s="1">
        <f>LN((1-$B$6)*$B$3*$B$2)+$B$7*LN($B$6*$B$3*$B$2+$F$2*Y89)+$B$4*$R$3/(1-$B$4)</f>
        <v>116.16788066261014</v>
      </c>
      <c r="T89" s="1">
        <f t="shared" si="8"/>
        <v>118.10100934837313</v>
      </c>
      <c r="U89" s="1">
        <f t="shared" si="9"/>
        <v>29.946089691002562</v>
      </c>
      <c r="V89" s="1">
        <f t="shared" si="7"/>
        <v>13.629470968918532</v>
      </c>
      <c r="W89" s="1"/>
      <c r="X89" s="1">
        <f t="shared" si="10"/>
        <v>118.10100934837313</v>
      </c>
      <c r="Y89" s="1">
        <f>IF(X89=C89,$I$3,(Z89-$B$6*$B$2+A89)/$F$2)</f>
        <v>29.946089691002562</v>
      </c>
      <c r="Z89" s="1">
        <f t="shared" si="11"/>
        <v>13.629470968918532</v>
      </c>
      <c r="AA89" s="1">
        <f t="shared" si="12"/>
        <v>13.629470968918532</v>
      </c>
      <c r="AB89" s="1">
        <f t="shared" si="13"/>
      </c>
      <c r="AC89" s="1">
        <f t="shared" si="14"/>
      </c>
      <c r="AD89" s="1">
        <f t="shared" si="15"/>
      </c>
      <c r="AE89" s="1">
        <f t="shared" si="16"/>
      </c>
      <c r="AF89">
        <f t="shared" si="17"/>
      </c>
      <c r="AG89">
        <f t="shared" si="18"/>
      </c>
    </row>
    <row r="90" spans="1:33" ht="12.75">
      <c r="A90" s="1">
        <f>A89+$I$3/100</f>
        <v>45.11877513444393</v>
      </c>
      <c r="B90" s="1">
        <f>MAX($B$6*$B$2-A90+$B$4*$I$3,0.00001)</f>
        <v>13.330010072008506</v>
      </c>
      <c r="C90" s="1">
        <f>$M$2+$B$7*LN(B90)+$M$4</f>
        <v>118.08990107764832</v>
      </c>
      <c r="D90" s="1">
        <f>MAX($B$6*$B$2-(1-$F$2)/(1-$F$2^D$17)*($A90-$F$2^(D$17-1)*$B$4*$I$3),0.000001)</f>
        <v>19.779896722407035</v>
      </c>
      <c r="E90" s="1">
        <f>(1-$F$2^D$17)*($M$2+$B$7*LN(D90))/(1-$F$2)+(1-$F$2^(D$17-1))*$R$4+$F$2^(D$17-1)*$M$4</f>
        <v>117.99654952554238</v>
      </c>
      <c r="F90" s="1">
        <f>MAX($B$6*$B$2-(1-$F$2)/(1-$F$2^F$17)*($A90-$F$2^(F$17-1)*$B$4*$I$3),0.000001)</f>
        <v>21.922336660476624</v>
      </c>
      <c r="G90" s="1">
        <f>(1-$F$2^F$17)*($M$2+$B$7*LN(F90))/(1-$F$2)+(1-$F$2^(F$17-1))*$R$4+$F$2^(F$17-1)*$M$4</f>
        <v>117.87392313752524</v>
      </c>
      <c r="H90" s="1">
        <f>MAX($B$6*$B$2-(1-$F$2)/(1-$F$2^H$17)*($A90-$F$2^(H$17-1)*$B$4*$I$3),0.000001)</f>
        <v>22.98794447753859</v>
      </c>
      <c r="I90" s="1">
        <f>(1-$F$2^H$17)*($M$2+$B$7*LN(H90))/(1-$F$2)+(1-$F$2^(H$17-1))*$R$4+$F$2^(H$17-1)*$M$4</f>
        <v>117.7568893708322</v>
      </c>
      <c r="J90" s="1">
        <f>MAX($B$6*$B$2-(1-$F$2)/(1-$F$2^J$17)*($A90-$F$2^(J$17-1)*$B$4*$I$3),0.000001)</f>
        <v>23.622852302930298</v>
      </c>
      <c r="K90" s="1">
        <f>(1-$F$2^J$17)*($M$2+$B$7*LN(J90))/(1-$F$2)+(1-$F$2^(J$17-1))*$R$4+$F$2^(J$17-1)*$M$4</f>
        <v>117.64913626620151</v>
      </c>
      <c r="L90" s="1">
        <f>MAX($B$6*$B$2-(1-$F$2)/(1-$F$2^L$17)*($A90-$F$2^(L$17-1)*$B$4*$I$3),0.000001)</f>
        <v>24.042444986606846</v>
      </c>
      <c r="M90" s="1">
        <f>(1-$F$2^L$17)*($M$2+$B$7*LN(L90))/(1-$F$2)+(1-$F$2^(L$17-1))*$R$4+$F$2^(L$17-1)*$M$4</f>
        <v>117.55094868025634</v>
      </c>
      <c r="N90" s="1">
        <f>MAX($B$6*$B$2-(1-$F$2)/(1-$F$2^N$17)*($A90-$F$2^(N$17-1)*$B$4*$I$3),0.000001)</f>
        <v>24.33903650857019</v>
      </c>
      <c r="O90" s="1">
        <f>(1-$F$2^N$17)*($M$2+$B$7*LN(N90))/(1-$F$2)+(1-$F$2^(N$17-1))*$R$4+$F$2^(N$17-1)*$M$4</f>
        <v>117.46184994555438</v>
      </c>
      <c r="P90" s="1">
        <f t="shared" si="6"/>
        <v>27</v>
      </c>
      <c r="Q90" s="1">
        <f>$R$3/(1-$B$4)</f>
        <v>115.82106318787385</v>
      </c>
      <c r="R90" s="1">
        <f>LN((1-$B$6)*$B$3*$B$2)+$B$7*LN($B$6*$B$3*$B$2+$F$2*Y90)+$B$4*$R$3/(1-$B$4)</f>
        <v>116.16788066261014</v>
      </c>
      <c r="T90" s="1">
        <f t="shared" si="8"/>
        <v>118.08990107764832</v>
      </c>
      <c r="U90" s="1">
        <f t="shared" si="9"/>
        <v>29.946089691002562</v>
      </c>
      <c r="V90" s="1">
        <f t="shared" si="7"/>
        <v>13.330010072008506</v>
      </c>
      <c r="W90" s="1"/>
      <c r="X90" s="1">
        <f t="shared" si="10"/>
        <v>118.08990107764832</v>
      </c>
      <c r="Y90" s="1">
        <f>IF(X90=C90,$I$3,(Z90-$B$6*$B$2+A90)/$F$2)</f>
        <v>29.946089691002562</v>
      </c>
      <c r="Z90" s="1">
        <f t="shared" si="11"/>
        <v>13.330010072008506</v>
      </c>
      <c r="AA90" s="1">
        <f t="shared" si="12"/>
        <v>13.330010072008506</v>
      </c>
      <c r="AB90" s="1">
        <f t="shared" si="13"/>
      </c>
      <c r="AC90" s="1">
        <f t="shared" si="14"/>
      </c>
      <c r="AD90" s="1">
        <f t="shared" si="15"/>
      </c>
      <c r="AE90" s="1">
        <f t="shared" si="16"/>
      </c>
      <c r="AF90">
        <f t="shared" si="17"/>
      </c>
      <c r="AG90">
        <f t="shared" si="18"/>
      </c>
    </row>
    <row r="91" spans="1:33" ht="12.75">
      <c r="A91" s="1">
        <f>A90+$I$3/100</f>
        <v>45.418236031353956</v>
      </c>
      <c r="B91" s="1">
        <f>MAX($B$6*$B$2-A91+$B$4*$I$3,0.00001)</f>
        <v>13.030549175098479</v>
      </c>
      <c r="C91" s="1">
        <f>$M$2+$B$7*LN(B91)+$M$4</f>
        <v>118.07854040137073</v>
      </c>
      <c r="D91" s="1">
        <f>MAX($B$6*$B$2-(1-$F$2)/(1-$F$2^D$17)*($A91-$F$2^(D$17-1)*$B$4*$I$3),0.000001)</f>
        <v>19.622492834412277</v>
      </c>
      <c r="E91" s="1">
        <f>(1-$F$2^D$17)*($M$2+$B$7*LN(D91))/(1-$F$2)+(1-$F$2^(D$17-1))*$R$4+$F$2^(D$17-1)*$M$4</f>
        <v>117.98894941566954</v>
      </c>
      <c r="F91" s="1">
        <f>MAX($B$6*$B$2-(1-$F$2)/(1-$F$2^F$17)*($A91-$F$2^(F$17-1)*$B$4*$I$3),0.000001)</f>
        <v>21.81211943263255</v>
      </c>
      <c r="G91" s="1">
        <f>(1-$F$2^F$17)*($M$2+$B$7*LN(F91))/(1-$F$2)+(1-$F$2^(F$17-1))*$R$4+$F$2^(F$17-1)*$M$4</f>
        <v>117.8670758697726</v>
      </c>
      <c r="H91" s="1">
        <f>MAX($B$6*$B$2-(1-$F$2)/(1-$F$2^H$17)*($A91-$F$2^(H$17-1)*$B$4*$I$3),0.000001)</f>
        <v>22.901196973640626</v>
      </c>
      <c r="I91" s="1">
        <f>(1-$F$2^H$17)*($M$2+$B$7*LN(H91))/(1-$F$2)+(1-$F$2^(H$17-1))*$R$4+$F$2^(H$17-1)*$M$4</f>
        <v>117.75036361671806</v>
      </c>
      <c r="J91" s="1">
        <f>MAX($B$6*$B$2-(1-$F$2)/(1-$F$2^J$17)*($A91-$F$2^(J$17-1)*$B$4*$I$3),0.000001)</f>
        <v>23.550088472157263</v>
      </c>
      <c r="K91" s="1">
        <f>(1-$F$2^J$17)*($M$2+$B$7*LN(J91))/(1-$F$2)+(1-$F$2^(J$17-1))*$R$4+$F$2^(J$17-1)*$M$4</f>
        <v>117.64278811131675</v>
      </c>
      <c r="L91" s="1">
        <f>MAX($B$6*$B$2-(1-$F$2)/(1-$F$2^L$17)*($A91-$F$2^(L$17-1)*$B$4*$I$3),0.000001)</f>
        <v>23.978922571200723</v>
      </c>
      <c r="M91" s="1">
        <f>(1-$F$2^L$17)*($M$2+$B$7*LN(L91))/(1-$F$2)+(1-$F$2^(L$17-1))*$R$4+$F$2^(L$17-1)*$M$4</f>
        <v>117.54471268393212</v>
      </c>
      <c r="N91" s="1">
        <f>MAX($B$6*$B$2-(1-$F$2)/(1-$F$2^N$17)*($A91-$F$2^(N$17-1)*$B$4*$I$3),0.000001)</f>
        <v>24.282046441213488</v>
      </c>
      <c r="O91" s="1">
        <f>(1-$F$2^N$17)*($M$2+$B$7*LN(N91))/(1-$F$2)+(1-$F$2^(N$17-1))*$R$4+$F$2^(N$17-1)*$M$4</f>
        <v>117.45569086772468</v>
      </c>
      <c r="P91" s="1">
        <f t="shared" si="6"/>
        <v>27</v>
      </c>
      <c r="Q91" s="1">
        <f>$R$3/(1-$B$4)</f>
        <v>115.82106318787385</v>
      </c>
      <c r="R91" s="1">
        <f>LN((1-$B$6)*$B$3*$B$2)+$B$7*LN($B$6*$B$3*$B$2+$F$2*Y91)+$B$4*$R$3/(1-$B$4)</f>
        <v>116.16788066261014</v>
      </c>
      <c r="T91" s="1">
        <f t="shared" si="8"/>
        <v>118.07854040137073</v>
      </c>
      <c r="U91" s="1">
        <f t="shared" si="9"/>
        <v>29.946089691002562</v>
      </c>
      <c r="V91" s="1">
        <f t="shared" si="7"/>
        <v>13.030549175098479</v>
      </c>
      <c r="W91" s="1"/>
      <c r="X91" s="1">
        <f t="shared" si="10"/>
        <v>118.07854040137073</v>
      </c>
      <c r="Y91" s="1">
        <f>IF(X91=C91,$I$3,(Z91-$B$6*$B$2+A91)/$F$2)</f>
        <v>29.946089691002562</v>
      </c>
      <c r="Z91" s="1">
        <f t="shared" si="11"/>
        <v>13.030549175098479</v>
      </c>
      <c r="AA91" s="1">
        <f t="shared" si="12"/>
        <v>13.030549175098479</v>
      </c>
      <c r="AB91" s="1">
        <f t="shared" si="13"/>
      </c>
      <c r="AC91" s="1">
        <f t="shared" si="14"/>
      </c>
      <c r="AD91" s="1">
        <f t="shared" si="15"/>
      </c>
      <c r="AE91" s="1">
        <f t="shared" si="16"/>
      </c>
      <c r="AF91">
        <f t="shared" si="17"/>
      </c>
      <c r="AG91">
        <f t="shared" si="18"/>
      </c>
    </row>
    <row r="92" spans="1:33" ht="12.75">
      <c r="A92" s="1">
        <f>A91+$I$3/100</f>
        <v>45.71769692826398</v>
      </c>
      <c r="B92" s="1">
        <f>MAX($B$6*$B$2-A92+$B$4*$I$3,0.00001)</f>
        <v>12.731088278188452</v>
      </c>
      <c r="C92" s="1">
        <f>$M$2+$B$7*LN(B92)+$M$4</f>
        <v>118.06691558184247</v>
      </c>
      <c r="D92" s="1">
        <f>MAX($B$6*$B$2-(1-$F$2)/(1-$F$2^D$17)*($A92-$F$2^(D$17-1)*$B$4*$I$3),0.000001)</f>
        <v>19.465088946417517</v>
      </c>
      <c r="E92" s="1">
        <f>(1-$F$2^D$17)*($M$2+$B$7*LN(D92))/(1-$F$2)+(1-$F$2^(D$17-1))*$R$4+$F$2^(D$17-1)*$M$4</f>
        <v>117.98128809455415</v>
      </c>
      <c r="F92" s="1">
        <f>MAX($B$6*$B$2-(1-$F$2)/(1-$F$2^F$17)*($A92-$F$2^(F$17-1)*$B$4*$I$3),0.000001)</f>
        <v>21.701902204788475</v>
      </c>
      <c r="G92" s="1">
        <f>(1-$F$2^F$17)*($M$2+$B$7*LN(F92))/(1-$F$2)+(1-$F$2^(F$17-1))*$R$4+$F$2^(F$17-1)*$M$4</f>
        <v>117.86019391480602</v>
      </c>
      <c r="H92" s="1">
        <f>MAX($B$6*$B$2-(1-$F$2)/(1-$F$2^H$17)*($A92-$F$2^(H$17-1)*$B$4*$I$3),0.000001)</f>
        <v>22.814449469742662</v>
      </c>
      <c r="I92" s="1">
        <f>(1-$F$2^H$17)*($M$2+$B$7*LN(H92))/(1-$F$2)+(1-$F$2^(H$17-1))*$R$4+$F$2^(H$17-1)*$M$4</f>
        <v>117.74381309671827</v>
      </c>
      <c r="J92" s="1">
        <f>MAX($B$6*$B$2-(1-$F$2)/(1-$F$2^J$17)*($A92-$F$2^(J$17-1)*$B$4*$I$3),0.000001)</f>
        <v>23.47732464138423</v>
      </c>
      <c r="K92" s="1">
        <f>(1-$F$2^J$17)*($M$2+$B$7*LN(J92))/(1-$F$2)+(1-$F$2^(J$17-1))*$R$4+$F$2^(J$17-1)*$M$4</f>
        <v>117.6364203118556</v>
      </c>
      <c r="L92" s="1">
        <f>MAX($B$6*$B$2-(1-$F$2)/(1-$F$2^L$17)*($A92-$F$2^(L$17-1)*$B$4*$I$3),0.000001)</f>
        <v>23.9154001557946</v>
      </c>
      <c r="M92" s="1">
        <f>(1-$F$2^L$17)*($M$2+$B$7*LN(L92))/(1-$F$2)+(1-$F$2^(L$17-1))*$R$4+$F$2^(L$17-1)*$M$4</f>
        <v>117.53846014593906</v>
      </c>
      <c r="N92" s="1">
        <f>MAX($B$6*$B$2-(1-$F$2)/(1-$F$2^N$17)*($A92-$F$2^(N$17-1)*$B$4*$I$3),0.000001)</f>
        <v>24.22505637385679</v>
      </c>
      <c r="O92" s="1">
        <f>(1-$F$2^N$17)*($M$2+$B$7*LN(N92))/(1-$F$2)+(1-$F$2^(N$17-1))*$R$4+$F$2^(N$17-1)*$M$4</f>
        <v>117.44951731751621</v>
      </c>
      <c r="P92" s="1">
        <f t="shared" si="6"/>
        <v>27</v>
      </c>
      <c r="Q92" s="1">
        <f>$R$3/(1-$B$4)</f>
        <v>115.82106318787385</v>
      </c>
      <c r="R92" s="1">
        <f>LN((1-$B$6)*$B$3*$B$2)+$B$7*LN($B$6*$B$3*$B$2+$F$2*Y92)+$B$4*$R$3/(1-$B$4)</f>
        <v>116.16788066261014</v>
      </c>
      <c r="T92" s="1">
        <f t="shared" si="8"/>
        <v>118.06691558184247</v>
      </c>
      <c r="U92" s="1">
        <f t="shared" si="9"/>
        <v>29.946089691002562</v>
      </c>
      <c r="V92" s="1">
        <f t="shared" si="7"/>
        <v>12.731088278188452</v>
      </c>
      <c r="W92" s="1"/>
      <c r="X92" s="1">
        <f t="shared" si="10"/>
        <v>118.06691558184247</v>
      </c>
      <c r="Y92" s="1">
        <f>IF(X92=C92,$I$3,(Z92-$B$6*$B$2+A92)/$F$2)</f>
        <v>29.946089691002562</v>
      </c>
      <c r="Z92" s="1">
        <f t="shared" si="11"/>
        <v>12.731088278188452</v>
      </c>
      <c r="AA92" s="1">
        <f t="shared" si="12"/>
        <v>12.731088278188452</v>
      </c>
      <c r="AB92" s="1">
        <f t="shared" si="13"/>
      </c>
      <c r="AC92" s="1">
        <f t="shared" si="14"/>
      </c>
      <c r="AD92" s="1">
        <f t="shared" si="15"/>
      </c>
      <c r="AE92" s="1">
        <f t="shared" si="16"/>
      </c>
      <c r="AF92">
        <f t="shared" si="17"/>
      </c>
      <c r="AG92">
        <f t="shared" si="18"/>
      </c>
    </row>
    <row r="93" spans="1:33" ht="12.75">
      <c r="A93" s="1">
        <f>A92+$I$3/100</f>
        <v>46.01715782517401</v>
      </c>
      <c r="B93" s="1">
        <f>MAX($B$6*$B$2-A93+$B$4*$I$3,0.00001)</f>
        <v>12.431627381278425</v>
      </c>
      <c r="C93" s="1">
        <f>$M$2+$B$7*LN(B93)+$M$4</f>
        <v>118.05501404307225</v>
      </c>
      <c r="D93" s="1">
        <f>MAX($B$6*$B$2-(1-$F$2)/(1-$F$2^D$17)*($A93-$F$2^(D$17-1)*$B$4*$I$3),0.000001)</f>
        <v>19.307685058422763</v>
      </c>
      <c r="E93" s="1">
        <f>(1-$F$2^D$17)*($M$2+$B$7*LN(D93))/(1-$F$2)+(1-$F$2^(D$17-1))*$R$4+$F$2^(D$17-1)*$M$4</f>
        <v>117.97356456819509</v>
      </c>
      <c r="F93" s="1">
        <f>MAX($B$6*$B$2-(1-$F$2)/(1-$F$2^F$17)*($A93-$F$2^(F$17-1)*$B$4*$I$3),0.000001)</f>
        <v>21.5916849769444</v>
      </c>
      <c r="G93" s="1">
        <f>(1-$F$2^F$17)*($M$2+$B$7*LN(F93))/(1-$F$2)+(1-$F$2^(F$17-1))*$R$4+$F$2^(F$17-1)*$M$4</f>
        <v>117.853276919395</v>
      </c>
      <c r="H93" s="1">
        <f>MAX($B$6*$B$2-(1-$F$2)/(1-$F$2^H$17)*($A93-$F$2^(H$17-1)*$B$4*$I$3),0.000001)</f>
        <v>22.727701965844695</v>
      </c>
      <c r="I93" s="1">
        <f>(1-$F$2^H$17)*($M$2+$B$7*LN(H93))/(1-$F$2)+(1-$F$2^(H$17-1))*$R$4+$F$2^(H$17-1)*$M$4</f>
        <v>117.73723762213844</v>
      </c>
      <c r="J93" s="1">
        <f>MAX($B$6*$B$2-(1-$F$2)/(1-$F$2^J$17)*($A93-$F$2^(J$17-1)*$B$4*$I$3),0.000001)</f>
        <v>23.404560810611198</v>
      </c>
      <c r="K93" s="1">
        <f>(1-$F$2^J$17)*($M$2+$B$7*LN(J93))/(1-$F$2)+(1-$F$2^(J$17-1))*$R$4+$F$2^(J$17-1)*$M$4</f>
        <v>117.63003274585903</v>
      </c>
      <c r="L93" s="1">
        <f>MAX($B$6*$B$2-(1-$F$2)/(1-$F$2^L$17)*($A93-$F$2^(L$17-1)*$B$4*$I$3),0.000001)</f>
        <v>23.85187774038848</v>
      </c>
      <c r="M93" s="1">
        <f>(1-$F$2^L$17)*($M$2+$B$7*LN(L93))/(1-$F$2)+(1-$F$2^(L$17-1))*$R$4+$F$2^(L$17-1)*$M$4</f>
        <v>117.53219097828651</v>
      </c>
      <c r="N93" s="1">
        <f>MAX($B$6*$B$2-(1-$F$2)/(1-$F$2^N$17)*($A93-$F$2^(N$17-1)*$B$4*$I$3),0.000001)</f>
        <v>24.168066306500094</v>
      </c>
      <c r="O93" s="1">
        <f>(1-$F$2^N$17)*($M$2+$B$7*LN(N93))/(1-$F$2)+(1-$F$2^(N$17-1))*$R$4+$F$2^(N$17-1)*$M$4</f>
        <v>117.44332922675537</v>
      </c>
      <c r="P93" s="1">
        <f t="shared" si="6"/>
        <v>27</v>
      </c>
      <c r="Q93" s="1">
        <f>$R$3/(1-$B$4)</f>
        <v>115.82106318787385</v>
      </c>
      <c r="R93" s="1">
        <f>LN((1-$B$6)*$B$3*$B$2)+$B$7*LN($B$6*$B$3*$B$2+$F$2*Y93)+$B$4*$R$3/(1-$B$4)</f>
        <v>116.16788066261014</v>
      </c>
      <c r="T93" s="1">
        <f t="shared" si="8"/>
        <v>118.05501404307225</v>
      </c>
      <c r="U93" s="1">
        <f t="shared" si="9"/>
        <v>29.946089691002562</v>
      </c>
      <c r="V93" s="1">
        <f t="shared" si="7"/>
        <v>12.431627381278425</v>
      </c>
      <c r="W93" s="1"/>
      <c r="X93" s="1">
        <f t="shared" si="10"/>
        <v>118.05501404307225</v>
      </c>
      <c r="Y93" s="1">
        <f>IF(X93=C93,$I$3,(Z93-$B$6*$B$2+A93)/$F$2)</f>
        <v>29.946089691002562</v>
      </c>
      <c r="Z93" s="1">
        <f t="shared" si="11"/>
        <v>12.431627381278425</v>
      </c>
      <c r="AA93" s="1">
        <f t="shared" si="12"/>
        <v>12.431627381278425</v>
      </c>
      <c r="AB93" s="1">
        <f t="shared" si="13"/>
      </c>
      <c r="AC93" s="1">
        <f t="shared" si="14"/>
      </c>
      <c r="AD93" s="1">
        <f t="shared" si="15"/>
      </c>
      <c r="AE93" s="1">
        <f t="shared" si="16"/>
      </c>
      <c r="AF93">
        <f t="shared" si="17"/>
      </c>
      <c r="AG93">
        <f t="shared" si="18"/>
      </c>
    </row>
    <row r="94" spans="1:33" ht="12.75">
      <c r="A94" s="1">
        <f>A93+$I$3/100</f>
        <v>46.31661872208404</v>
      </c>
      <c r="B94" s="1">
        <f>MAX($B$6*$B$2-A94+$B$4*$I$3,0.00001)</f>
        <v>12.132166484368398</v>
      </c>
      <c r="C94" s="1">
        <f>$M$2+$B$7*LN(B94)+$M$4</f>
        <v>118.04282228899805</v>
      </c>
      <c r="D94" s="1">
        <f>MAX($B$6*$B$2-(1-$F$2)/(1-$F$2^D$17)*($A94-$F$2^(D$17-1)*$B$4*$I$3),0.000001)</f>
        <v>19.150281170428002</v>
      </c>
      <c r="E94" s="1">
        <f>(1-$F$2^D$17)*($M$2+$B$7*LN(D94))/(1-$F$2)+(1-$F$2^(D$17-1))*$R$4+$F$2^(D$17-1)*$M$4</f>
        <v>117.96577781818073</v>
      </c>
      <c r="F94" s="1">
        <f>MAX($B$6*$B$2-(1-$F$2)/(1-$F$2^F$17)*($A94-$F$2^(F$17-1)*$B$4*$I$3),0.000001)</f>
        <v>21.481467749100325</v>
      </c>
      <c r="G94" s="1">
        <f>(1-$F$2^F$17)*($M$2+$B$7*LN(F94))/(1-$F$2)+(1-$F$2^(F$17-1))*$R$4+$F$2^(F$17-1)*$M$4</f>
        <v>117.84632452488592</v>
      </c>
      <c r="H94" s="1">
        <f>MAX($B$6*$B$2-(1-$F$2)/(1-$F$2^H$17)*($A94-$F$2^(H$17-1)*$B$4*$I$3),0.000001)</f>
        <v>22.640954461946727</v>
      </c>
      <c r="I94" s="1">
        <f>(1-$F$2^H$17)*($M$2+$B$7*LN(H94))/(1-$F$2)+(1-$F$2^(H$17-1))*$R$4+$F$2^(H$17-1)*$M$4</f>
        <v>117.73063700211948</v>
      </c>
      <c r="J94" s="1">
        <f>MAX($B$6*$B$2-(1-$F$2)/(1-$F$2^J$17)*($A94-$F$2^(J$17-1)*$B$4*$I$3),0.000001)</f>
        <v>23.331796979838167</v>
      </c>
      <c r="K94" s="1">
        <f>(1-$F$2^J$17)*($M$2+$B$7*LN(J94))/(1-$F$2)+(1-$F$2^(J$17-1))*$R$4+$F$2^(J$17-1)*$M$4</f>
        <v>117.62362529022863</v>
      </c>
      <c r="L94" s="1">
        <f>MAX($B$6*$B$2-(1-$F$2)/(1-$F$2^L$17)*($A94-$F$2^(L$17-1)*$B$4*$I$3),0.000001)</f>
        <v>23.788355324982355</v>
      </c>
      <c r="M94" s="1">
        <f>(1-$F$2^L$17)*($M$2+$B$7*LN(L94))/(1-$F$2)+(1-$F$2^(L$17-1))*$R$4+$F$2^(L$17-1)*$M$4</f>
        <v>117.52590509227983</v>
      </c>
      <c r="N94" s="1">
        <f>MAX($B$6*$B$2-(1-$F$2)/(1-$F$2^N$17)*($A94-$F$2^(N$17-1)*$B$4*$I$3),0.000001)</f>
        <v>24.111076239143394</v>
      </c>
      <c r="O94" s="1">
        <f>(1-$F$2^N$17)*($M$2+$B$7*LN(N94))/(1-$F$2)+(1-$F$2^(N$17-1))*$R$4+$F$2^(N$17-1)*$M$4</f>
        <v>117.43712652678576</v>
      </c>
      <c r="P94" s="1">
        <f t="shared" si="6"/>
        <v>27</v>
      </c>
      <c r="Q94" s="1">
        <f>$R$3/(1-$B$4)</f>
        <v>115.82106318787385</v>
      </c>
      <c r="R94" s="1">
        <f>LN((1-$B$6)*$B$3*$B$2)+$B$7*LN($B$6*$B$3*$B$2+$F$2*Y94)+$B$4*$R$3/(1-$B$4)</f>
        <v>116.16788066261014</v>
      </c>
      <c r="T94" s="1">
        <f t="shared" si="8"/>
        <v>118.04282228899805</v>
      </c>
      <c r="U94" s="1">
        <f t="shared" si="9"/>
        <v>29.946089691002562</v>
      </c>
      <c r="V94" s="1">
        <f t="shared" si="7"/>
        <v>12.132166484368398</v>
      </c>
      <c r="W94" s="1"/>
      <c r="X94" s="1">
        <f t="shared" si="10"/>
        <v>118.04282228899805</v>
      </c>
      <c r="Y94" s="1">
        <f>IF(X94=C94,$I$3,(Z94-$B$6*$B$2+A94)/$F$2)</f>
        <v>29.946089691002562</v>
      </c>
      <c r="Z94" s="1">
        <f t="shared" si="11"/>
        <v>12.132166484368398</v>
      </c>
      <c r="AA94" s="1">
        <f t="shared" si="12"/>
        <v>12.132166484368398</v>
      </c>
      <c r="AB94" s="1">
        <f t="shared" si="13"/>
      </c>
      <c r="AC94" s="1">
        <f t="shared" si="14"/>
      </c>
      <c r="AD94" s="1">
        <f t="shared" si="15"/>
      </c>
      <c r="AE94" s="1">
        <f t="shared" si="16"/>
      </c>
      <c r="AF94">
        <f t="shared" si="17"/>
      </c>
      <c r="AG94">
        <f t="shared" si="18"/>
      </c>
    </row>
    <row r="95" spans="1:33" ht="12.75">
      <c r="A95" s="1">
        <f>A94+$I$3/100</f>
        <v>46.616079618994064</v>
      </c>
      <c r="B95" s="1">
        <f>MAX($B$6*$B$2-A95+$B$4*$I$3,0.00001)</f>
        <v>11.83270558745837</v>
      </c>
      <c r="C95" s="1">
        <f>$M$2+$B$7*LN(B95)+$M$4</f>
        <v>118.03032581148786</v>
      </c>
      <c r="D95" s="1">
        <f>MAX($B$6*$B$2-(1-$F$2)/(1-$F$2^D$17)*($A95-$F$2^(D$17-1)*$B$4*$I$3),0.000001)</f>
        <v>18.992877282433245</v>
      </c>
      <c r="E95" s="1">
        <f>(1-$F$2^D$17)*($M$2+$B$7*LN(D95))/(1-$F$2)+(1-$F$2^(D$17-1))*$R$4+$F$2^(D$17-1)*$M$4</f>
        <v>117.95792680088309</v>
      </c>
      <c r="F95" s="1">
        <f>MAX($B$6*$B$2-(1-$F$2)/(1-$F$2^F$17)*($A95-$F$2^(F$17-1)*$B$4*$I$3),0.000001)</f>
        <v>21.371250521256247</v>
      </c>
      <c r="G95" s="1">
        <f>(1-$F$2^F$17)*($M$2+$B$7*LN(F95))/(1-$F$2)+(1-$F$2^(F$17-1))*$R$4+$F$2^(F$17-1)*$M$4</f>
        <v>117.83933636709034</v>
      </c>
      <c r="H95" s="1">
        <f>MAX($B$6*$B$2-(1-$F$2)/(1-$F$2^H$17)*($A95-$F$2^(H$17-1)*$B$4*$I$3),0.000001)</f>
        <v>22.554206958048763</v>
      </c>
      <c r="I95" s="1">
        <f>(1-$F$2^H$17)*($M$2+$B$7*LN(H95))/(1-$F$2)+(1-$F$2^(H$17-1))*$R$4+$F$2^(H$17-1)*$M$4</f>
        <v>117.72401104360426</v>
      </c>
      <c r="J95" s="1">
        <f>MAX($B$6*$B$2-(1-$F$2)/(1-$F$2^J$17)*($A95-$F$2^(J$17-1)*$B$4*$I$3),0.000001)</f>
        <v>23.259033149065132</v>
      </c>
      <c r="K95" s="1">
        <f>(1-$F$2^J$17)*($M$2+$B$7*LN(J95))/(1-$F$2)+(1-$F$2^(J$17-1))*$R$4+$F$2^(J$17-1)*$M$4</f>
        <v>117.61719782071256</v>
      </c>
      <c r="L95" s="1">
        <f>MAX($B$6*$B$2-(1-$F$2)/(1-$F$2^L$17)*($A95-$F$2^(L$17-1)*$B$4*$I$3),0.000001)</f>
        <v>23.724832909576236</v>
      </c>
      <c r="M95" s="1">
        <f>(1-$F$2^L$17)*($M$2+$B$7*LN(L95))/(1-$F$2)+(1-$F$2^(L$17-1))*$R$4+$F$2^(L$17-1)*$M$4</f>
        <v>117.51960239851294</v>
      </c>
      <c r="N95" s="1">
        <f>MAX($B$6*$B$2-(1-$F$2)/(1-$F$2^N$17)*($A95-$F$2^(N$17-1)*$B$4*$I$3),0.000001)</f>
        <v>24.054086171786697</v>
      </c>
      <c r="O95" s="1">
        <f>(1-$F$2^N$17)*($M$2+$B$7*LN(N95))/(1-$F$2)+(1-$F$2^(N$17-1))*$R$4+$F$2^(N$17-1)*$M$4</f>
        <v>117.43090914846353</v>
      </c>
      <c r="P95" s="1">
        <f t="shared" si="6"/>
        <v>27</v>
      </c>
      <c r="Q95" s="1">
        <f>$R$3/(1-$B$4)</f>
        <v>115.82106318787385</v>
      </c>
      <c r="R95" s="1">
        <f>LN((1-$B$6)*$B$3*$B$2)+$B$7*LN($B$6*$B$3*$B$2+$F$2*Y95)+$B$4*$R$3/(1-$B$4)</f>
        <v>116.16788066261014</v>
      </c>
      <c r="T95" s="1">
        <f t="shared" si="8"/>
        <v>118.03032581148786</v>
      </c>
      <c r="U95" s="1">
        <f t="shared" si="9"/>
        <v>29.946089691002562</v>
      </c>
      <c r="V95" s="1">
        <f t="shared" si="7"/>
        <v>11.83270558745837</v>
      </c>
      <c r="W95" s="1"/>
      <c r="X95" s="1">
        <f t="shared" si="10"/>
        <v>118.03032581148786</v>
      </c>
      <c r="Y95" s="1">
        <f>IF(X95=C95,$I$3,(Z95-$B$6*$B$2+A95)/$F$2)</f>
        <v>29.946089691002562</v>
      </c>
      <c r="Z95" s="1">
        <f t="shared" si="11"/>
        <v>11.83270558745837</v>
      </c>
      <c r="AA95" s="1">
        <f t="shared" si="12"/>
        <v>11.83270558745837</v>
      </c>
      <c r="AB95" s="1">
        <f t="shared" si="13"/>
      </c>
      <c r="AC95" s="1">
        <f t="shared" si="14"/>
      </c>
      <c r="AD95" s="1">
        <f t="shared" si="15"/>
      </c>
      <c r="AE95" s="1">
        <f t="shared" si="16"/>
      </c>
      <c r="AF95">
        <f t="shared" si="17"/>
      </c>
      <c r="AG95">
        <f t="shared" si="18"/>
      </c>
    </row>
    <row r="96" spans="1:33" ht="12.75">
      <c r="A96" s="1">
        <f>A95+$I$3/100</f>
        <v>46.91554051590409</v>
      </c>
      <c r="B96" s="1">
        <f>MAX($B$6*$B$2-A96+$B$4*$I$3,0.00001)</f>
        <v>11.533244690548344</v>
      </c>
      <c r="C96" s="1">
        <f>$M$2+$B$7*LN(B96)+$M$4</f>
        <v>118.0175089865461</v>
      </c>
      <c r="D96" s="1">
        <f>MAX($B$6*$B$2-(1-$F$2)/(1-$F$2^D$17)*($A96-$F$2^(D$17-1)*$B$4*$I$3),0.000001)</f>
        <v>18.835473394438488</v>
      </c>
      <c r="E96" s="1">
        <f>(1-$F$2^D$17)*($M$2+$B$7*LN(D96))/(1-$F$2)+(1-$F$2^(D$17-1))*$R$4+$F$2^(D$17-1)*$M$4</f>
        <v>117.95001044661828</v>
      </c>
      <c r="F96" s="1">
        <f>MAX($B$6*$B$2-(1-$F$2)/(1-$F$2^F$17)*($A96-$F$2^(F$17-1)*$B$4*$I$3),0.000001)</f>
        <v>21.261033293412172</v>
      </c>
      <c r="G96" s="1">
        <f>(1-$F$2^F$17)*($M$2+$B$7*LN(F96))/(1-$F$2)+(1-$F$2^(F$17-1))*$R$4+$F$2^(F$17-1)*$M$4</f>
        <v>117.83231207617055</v>
      </c>
      <c r="H96" s="1">
        <f>MAX($B$6*$B$2-(1-$F$2)/(1-$F$2^H$17)*($A96-$F$2^(H$17-1)*$B$4*$I$3),0.000001)</f>
        <v>22.4674594541508</v>
      </c>
      <c r="I96" s="1">
        <f>(1-$F$2^H$17)*($M$2+$B$7*LN(H96))/(1-$F$2)+(1-$F$2^(H$17-1))*$R$4+$F$2^(H$17-1)*$M$4</f>
        <v>117.71735955130373</v>
      </c>
      <c r="J96" s="1">
        <f>MAX($B$6*$B$2-(1-$F$2)/(1-$F$2^J$17)*($A96-$F$2^(J$17-1)*$B$4*$I$3),0.000001)</f>
        <v>23.1862693182921</v>
      </c>
      <c r="K96" s="1">
        <f>(1-$F$2^J$17)*($M$2+$B$7*LN(J96))/(1-$F$2)+(1-$F$2^(J$17-1))*$R$4+$F$2^(J$17-1)*$M$4</f>
        <v>117.61075021189095</v>
      </c>
      <c r="L96" s="1">
        <f>MAX($B$6*$B$2-(1-$F$2)/(1-$F$2^L$17)*($A96-$F$2^(L$17-1)*$B$4*$I$3),0.000001)</f>
        <v>23.661310494170113</v>
      </c>
      <c r="M96" s="1">
        <f>(1-$F$2^L$17)*($M$2+$B$7*LN(L96))/(1-$F$2)+(1-$F$2^(L$17-1))*$R$4+$F$2^(L$17-1)*$M$4</f>
        <v>117.51328280686064</v>
      </c>
      <c r="N96" s="1">
        <f>MAX($B$6*$B$2-(1-$F$2)/(1-$F$2^N$17)*($A96-$F$2^(N$17-1)*$B$4*$I$3),0.000001)</f>
        <v>23.99709610443</v>
      </c>
      <c r="O96" s="1">
        <f>(1-$F$2^N$17)*($M$2+$B$7*LN(N96))/(1-$F$2)+(1-$F$2^(N$17-1))*$R$4+$F$2^(N$17-1)*$M$4</f>
        <v>117.42467702215284</v>
      </c>
      <c r="P96" s="1">
        <f t="shared" si="6"/>
        <v>27</v>
      </c>
      <c r="Q96" s="1">
        <f>$R$3/(1-$B$4)</f>
        <v>115.82106318787385</v>
      </c>
      <c r="R96" s="1">
        <f>LN((1-$B$6)*$B$3*$B$2)+$B$7*LN($B$6*$B$3*$B$2+$F$2*Y96)+$B$4*$R$3/(1-$B$4)</f>
        <v>116.16788066261014</v>
      </c>
      <c r="T96" s="1">
        <f t="shared" si="8"/>
        <v>118.0175089865461</v>
      </c>
      <c r="U96" s="1">
        <f t="shared" si="9"/>
        <v>29.946089691002562</v>
      </c>
      <c r="V96" s="1">
        <f t="shared" si="7"/>
        <v>11.533244690548344</v>
      </c>
      <c r="W96" s="1"/>
      <c r="X96" s="1">
        <f t="shared" si="10"/>
        <v>118.0175089865461</v>
      </c>
      <c r="Y96" s="1">
        <f>IF(X96=C96,$I$3,(Z96-$B$6*$B$2+A96)/$F$2)</f>
        <v>29.946089691002562</v>
      </c>
      <c r="Z96" s="1">
        <f t="shared" si="11"/>
        <v>11.533244690548344</v>
      </c>
      <c r="AA96" s="1">
        <f t="shared" si="12"/>
        <v>11.533244690548344</v>
      </c>
      <c r="AB96" s="1">
        <f t="shared" si="13"/>
      </c>
      <c r="AC96" s="1">
        <f t="shared" si="14"/>
      </c>
      <c r="AD96" s="1">
        <f t="shared" si="15"/>
      </c>
      <c r="AE96" s="1">
        <f t="shared" si="16"/>
      </c>
      <c r="AF96">
        <f t="shared" si="17"/>
      </c>
      <c r="AG96">
        <f t="shared" si="18"/>
      </c>
    </row>
    <row r="97" spans="1:33" ht="12.75">
      <c r="A97" s="1">
        <f>A96+$I$3/100</f>
        <v>47.21500141281412</v>
      </c>
      <c r="B97" s="1">
        <f>MAX($B$6*$B$2-A97+$B$4*$I$3,0.00001)</f>
        <v>11.233783793638317</v>
      </c>
      <c r="C97" s="1">
        <f>$M$2+$B$7*LN(B97)+$M$4</f>
        <v>118.00435495686344</v>
      </c>
      <c r="D97" s="1">
        <f>MAX($B$6*$B$2-(1-$F$2)/(1-$F$2^D$17)*($A97-$F$2^(D$17-1)*$B$4*$I$3),0.000001)</f>
        <v>18.678069506443727</v>
      </c>
      <c r="E97" s="1">
        <f>(1-$F$2^D$17)*($M$2+$B$7*LN(D97))/(1-$F$2)+(1-$F$2^(D$17-1))*$R$4+$F$2^(D$17-1)*$M$4</f>
        <v>117.94202765877198</v>
      </c>
      <c r="F97" s="1">
        <f>MAX($B$6*$B$2-(1-$F$2)/(1-$F$2^F$17)*($A97-$F$2^(F$17-1)*$B$4*$I$3),0.000001)</f>
        <v>21.150816065568094</v>
      </c>
      <c r="G97" s="1">
        <f>(1-$F$2^F$17)*($M$2+$B$7*LN(F97))/(1-$F$2)+(1-$F$2^(F$17-1))*$R$4+$F$2^(F$17-1)*$M$4</f>
        <v>117.82525127652215</v>
      </c>
      <c r="H97" s="1">
        <f>MAX($B$6*$B$2-(1-$F$2)/(1-$F$2^H$17)*($A97-$F$2^(H$17-1)*$B$4*$I$3),0.000001)</f>
        <v>22.38071195025283</v>
      </c>
      <c r="I97" s="1">
        <f>(1-$F$2^H$17)*($M$2+$B$7*LN(H97))/(1-$F$2)+(1-$F$2^(H$17-1))*$R$4+$F$2^(H$17-1)*$M$4</f>
        <v>117.71068232766244</v>
      </c>
      <c r="J97" s="1">
        <f>MAX($B$6*$B$2-(1-$F$2)/(1-$F$2^J$17)*($A97-$F$2^(J$17-1)*$B$4*$I$3),0.000001)</f>
        <v>23.11350548751907</v>
      </c>
      <c r="K97" s="1">
        <f>(1-$F$2^J$17)*($M$2+$B$7*LN(J97))/(1-$F$2)+(1-$F$2^(J$17-1))*$R$4+$F$2^(J$17-1)*$M$4</f>
        <v>117.60428233716134</v>
      </c>
      <c r="L97" s="1">
        <f>MAX($B$6*$B$2-(1-$F$2)/(1-$F$2^L$17)*($A97-$F$2^(L$17-1)*$B$4*$I$3),0.000001)</f>
        <v>23.59778807876399</v>
      </c>
      <c r="M97" s="1">
        <f>(1-$F$2^L$17)*($M$2+$B$7*LN(L97))/(1-$F$2)+(1-$F$2^(L$17-1))*$R$4+$F$2^(L$17-1)*$M$4</f>
        <v>117.5069462264709</v>
      </c>
      <c r="N97" s="1">
        <f>MAX($B$6*$B$2-(1-$F$2)/(1-$F$2^N$17)*($A97-$F$2^(N$17-1)*$B$4*$I$3),0.000001)</f>
        <v>23.9401060370733</v>
      </c>
      <c r="O97" s="1">
        <f>(1-$F$2^N$17)*($M$2+$B$7*LN(N97))/(1-$F$2)+(1-$F$2^(N$17-1))*$R$4+$F$2^(N$17-1)*$M$4</f>
        <v>117.41843007772107</v>
      </c>
      <c r="P97" s="1">
        <f t="shared" si="6"/>
        <v>27</v>
      </c>
      <c r="Q97" s="1">
        <f>$R$3/(1-$B$4)</f>
        <v>115.82106318787385</v>
      </c>
      <c r="R97" s="1">
        <f>LN((1-$B$6)*$B$3*$B$2)+$B$7*LN($B$6*$B$3*$B$2+$F$2*Y97)+$B$4*$R$3/(1-$B$4)</f>
        <v>116.16788066261014</v>
      </c>
      <c r="T97" s="1">
        <f t="shared" si="8"/>
        <v>118.00435495686344</v>
      </c>
      <c r="U97" s="1">
        <f t="shared" si="9"/>
        <v>29.946089691002562</v>
      </c>
      <c r="V97" s="1">
        <f t="shared" si="7"/>
        <v>11.233783793638317</v>
      </c>
      <c r="W97" s="1"/>
      <c r="X97" s="1">
        <f t="shared" si="10"/>
        <v>118.00435495686344</v>
      </c>
      <c r="Y97" s="1">
        <f>IF(X97=C97,$I$3,(Z97-$B$6*$B$2+A97)/$F$2)</f>
        <v>29.946089691002562</v>
      </c>
      <c r="Z97" s="1">
        <f t="shared" si="11"/>
        <v>11.233783793638317</v>
      </c>
      <c r="AA97" s="1">
        <f t="shared" si="12"/>
        <v>11.233783793638317</v>
      </c>
      <c r="AB97" s="1">
        <f t="shared" si="13"/>
      </c>
      <c r="AC97" s="1">
        <f t="shared" si="14"/>
      </c>
      <c r="AD97" s="1">
        <f t="shared" si="15"/>
      </c>
      <c r="AE97" s="1">
        <f t="shared" si="16"/>
      </c>
      <c r="AF97">
        <f t="shared" si="17"/>
      </c>
      <c r="AG97">
        <f t="shared" si="18"/>
      </c>
    </row>
    <row r="98" spans="1:33" ht="12.75">
      <c r="A98" s="1">
        <f>A97+$I$3/100</f>
        <v>47.514462309724145</v>
      </c>
      <c r="B98" s="1">
        <f>MAX($B$6*$B$2-A98+$B$4*$I$3,0.00001)</f>
        <v>10.93432289672829</v>
      </c>
      <c r="C98" s="1">
        <f>$M$2+$B$7*LN(B98)+$M$4</f>
        <v>117.9908454984951</v>
      </c>
      <c r="D98" s="1">
        <f>MAX($B$6*$B$2-(1-$F$2)/(1-$F$2^D$17)*($A98-$F$2^(D$17-1)*$B$4*$I$3),0.000001)</f>
        <v>18.520665618448973</v>
      </c>
      <c r="E98" s="1">
        <f>(1-$F$2^D$17)*($M$2+$B$7*LN(D98))/(1-$F$2)+(1-$F$2^(D$17-1))*$R$4+$F$2^(D$17-1)*$M$4</f>
        <v>117.93397731288772</v>
      </c>
      <c r="F98" s="1">
        <f>MAX($B$6*$B$2-(1-$F$2)/(1-$F$2^F$17)*($A98-$F$2^(F$17-1)*$B$4*$I$3),0.000001)</f>
        <v>21.04059883772402</v>
      </c>
      <c r="G98" s="1">
        <f>(1-$F$2^F$17)*($M$2+$B$7*LN(F98))/(1-$F$2)+(1-$F$2^(F$17-1))*$R$4+$F$2^(F$17-1)*$M$4</f>
        <v>117.81815358665345</v>
      </c>
      <c r="H98" s="1">
        <f>MAX($B$6*$B$2-(1-$F$2)/(1-$F$2^H$17)*($A98-$F$2^(H$17-1)*$B$4*$I$3),0.000001)</f>
        <v>22.293964446354867</v>
      </c>
      <c r="I98" s="1">
        <f>(1-$F$2^H$17)*($M$2+$B$7*LN(H98))/(1-$F$2)+(1-$F$2^(H$17-1))*$R$4+$F$2^(H$17-1)*$M$4</f>
        <v>117.70397917282327</v>
      </c>
      <c r="J98" s="1">
        <f>MAX($B$6*$B$2-(1-$F$2)/(1-$F$2^J$17)*($A98-$F$2^(J$17-1)*$B$4*$I$3),0.000001)</f>
        <v>23.040741656746036</v>
      </c>
      <c r="K98" s="1">
        <f>(1-$F$2^J$17)*($M$2+$B$7*LN(J98))/(1-$F$2)+(1-$F$2^(J$17-1))*$R$4+$F$2^(J$17-1)*$M$4</f>
        <v>117.59779406872369</v>
      </c>
      <c r="L98" s="1">
        <f>MAX($B$6*$B$2-(1-$F$2)/(1-$F$2^L$17)*($A98-$F$2^(L$17-1)*$B$4*$I$3),0.000001)</f>
        <v>23.534265663357868</v>
      </c>
      <c r="M98" s="1">
        <f>(1-$F$2^L$17)*($M$2+$B$7*LN(L98))/(1-$F$2)+(1-$F$2^(L$17-1))*$R$4+$F$2^(L$17-1)*$M$4</f>
        <v>117.50059256575699</v>
      </c>
      <c r="N98" s="1">
        <f>MAX($B$6*$B$2-(1-$F$2)/(1-$F$2^N$17)*($A98-$F$2^(N$17-1)*$B$4*$I$3),0.000001)</f>
        <v>23.883115969716602</v>
      </c>
      <c r="O98" s="1">
        <f>(1-$F$2^N$17)*($M$2+$B$7*LN(N98))/(1-$F$2)+(1-$F$2^(N$17-1))*$R$4+$F$2^(N$17-1)*$M$4</f>
        <v>117.4121682445342</v>
      </c>
      <c r="P98" s="1">
        <f t="shared" si="6"/>
        <v>27</v>
      </c>
      <c r="Q98" s="1">
        <f>$R$3/(1-$B$4)</f>
        <v>115.82106318787385</v>
      </c>
      <c r="R98" s="1">
        <f>LN((1-$B$6)*$B$3*$B$2)+$B$7*LN($B$6*$B$3*$B$2+$F$2*Y98)+$B$4*$R$3/(1-$B$4)</f>
        <v>116.16788066261014</v>
      </c>
      <c r="T98" s="1">
        <f t="shared" si="8"/>
        <v>117.9908454984951</v>
      </c>
      <c r="U98" s="1">
        <f t="shared" si="9"/>
        <v>29.946089691002562</v>
      </c>
      <c r="V98" s="1">
        <f t="shared" si="7"/>
        <v>10.93432289672829</v>
      </c>
      <c r="W98" s="1"/>
      <c r="X98" s="1">
        <f t="shared" si="10"/>
        <v>117.9908454984951</v>
      </c>
      <c r="Y98" s="1">
        <f>IF(X98=C98,$I$3,(Z98-$B$6*$B$2+A98)/$F$2)</f>
        <v>29.946089691002562</v>
      </c>
      <c r="Z98" s="1">
        <f t="shared" si="11"/>
        <v>10.93432289672829</v>
      </c>
      <c r="AA98" s="1">
        <f t="shared" si="12"/>
        <v>10.93432289672829</v>
      </c>
      <c r="AB98" s="1">
        <f t="shared" si="13"/>
      </c>
      <c r="AC98" s="1">
        <f t="shared" si="14"/>
      </c>
      <c r="AD98" s="1">
        <f t="shared" si="15"/>
      </c>
      <c r="AE98" s="1">
        <f t="shared" si="16"/>
      </c>
      <c r="AF98">
        <f t="shared" si="17"/>
      </c>
      <c r="AG98">
        <f t="shared" si="18"/>
      </c>
    </row>
    <row r="99" spans="1:33" ht="12.75">
      <c r="A99" s="1">
        <f>A98+$I$3/100</f>
        <v>47.81392320663417</v>
      </c>
      <c r="B99" s="1">
        <f>MAX($B$6*$B$2-A99+$B$4*$I$3,0.00001)</f>
        <v>10.634861999818263</v>
      </c>
      <c r="C99" s="1">
        <f>$M$2+$B$7*LN(B99)+$M$4</f>
        <v>117.97696086902258</v>
      </c>
      <c r="D99" s="1">
        <f>MAX($B$6*$B$2-(1-$F$2)/(1-$F$2^D$17)*($A99-$F$2^(D$17-1)*$B$4*$I$3),0.000001)</f>
        <v>18.363261730454212</v>
      </c>
      <c r="E99" s="1">
        <f>(1-$F$2^D$17)*($M$2+$B$7*LN(D99))/(1-$F$2)+(1-$F$2^(D$17-1))*$R$4+$F$2^(D$17-1)*$M$4</f>
        <v>117.92585825571628</v>
      </c>
      <c r="F99" s="1">
        <f>MAX($B$6*$B$2-(1-$F$2)/(1-$F$2^F$17)*($A99-$F$2^(F$17-1)*$B$4*$I$3),0.000001)</f>
        <v>20.930381609879944</v>
      </c>
      <c r="G99" s="1">
        <f>(1-$F$2^F$17)*($M$2+$B$7*LN(F99))/(1-$F$2)+(1-$F$2^(F$17-1))*$R$4+$F$2^(F$17-1)*$M$4</f>
        <v>117.8110186190619</v>
      </c>
      <c r="H99" s="1">
        <f>MAX($B$6*$B$2-(1-$F$2)/(1-$F$2^H$17)*($A99-$F$2^(H$17-1)*$B$4*$I$3),0.000001)</f>
        <v>22.207216942456903</v>
      </c>
      <c r="I99" s="1">
        <f>(1-$F$2^H$17)*($M$2+$B$7*LN(H99))/(1-$F$2)+(1-$F$2^(H$17-1))*$R$4+$F$2^(H$17-1)*$M$4</f>
        <v>117.69724988459156</v>
      </c>
      <c r="J99" s="1">
        <f>MAX($B$6*$B$2-(1-$F$2)/(1-$F$2^J$17)*($A99-$F$2^(J$17-1)*$B$4*$I$3),0.000001)</f>
        <v>22.967977825973</v>
      </c>
      <c r="K99" s="1">
        <f>(1-$F$2^J$17)*($M$2+$B$7*LN(J99))/(1-$F$2)+(1-$F$2^(J$17-1))*$R$4+$F$2^(J$17-1)*$M$4</f>
        <v>117.59128527756519</v>
      </c>
      <c r="L99" s="1">
        <f>MAX($B$6*$B$2-(1-$F$2)/(1-$F$2^L$17)*($A99-$F$2^(L$17-1)*$B$4*$I$3),0.000001)</f>
        <v>23.470743247951745</v>
      </c>
      <c r="M99" s="1">
        <f>(1-$F$2^L$17)*($M$2+$B$7*LN(L99))/(1-$F$2)+(1-$F$2^(L$17-1))*$R$4+$F$2^(L$17-1)*$M$4</f>
        <v>117.49422173238953</v>
      </c>
      <c r="N99" s="1">
        <f>MAX($B$6*$B$2-(1-$F$2)/(1-$F$2^N$17)*($A99-$F$2^(N$17-1)*$B$4*$I$3),0.000001)</f>
        <v>23.826125902359905</v>
      </c>
      <c r="O99" s="1">
        <f>(1-$F$2^N$17)*($M$2+$B$7*LN(N99))/(1-$F$2)+(1-$F$2^(N$17-1))*$R$4+$F$2^(N$17-1)*$M$4</f>
        <v>117.40589145145191</v>
      </c>
      <c r="P99" s="1">
        <f t="shared" si="6"/>
        <v>27</v>
      </c>
      <c r="Q99" s="1">
        <f>$R$3/(1-$B$4)</f>
        <v>115.82106318787385</v>
      </c>
      <c r="R99" s="1">
        <f>LN((1-$B$6)*$B$3*$B$2)+$B$7*LN($B$6*$B$3*$B$2+$F$2*Y99)+$B$4*$R$3/(1-$B$4)</f>
        <v>116.16788066261014</v>
      </c>
      <c r="T99" s="1">
        <f t="shared" si="8"/>
        <v>117.97696086902258</v>
      </c>
      <c r="U99" s="1">
        <f t="shared" si="9"/>
        <v>29.946089691002562</v>
      </c>
      <c r="V99" s="1">
        <f t="shared" si="7"/>
        <v>10.634861999818263</v>
      </c>
      <c r="W99" s="1"/>
      <c r="X99" s="1">
        <f t="shared" si="10"/>
        <v>117.97696086902258</v>
      </c>
      <c r="Y99" s="1">
        <f>IF(X99=C99,$I$3,(Z99-$B$6*$B$2+A99)/$F$2)</f>
        <v>29.946089691002562</v>
      </c>
      <c r="Z99" s="1">
        <f t="shared" si="11"/>
        <v>10.634861999818263</v>
      </c>
      <c r="AA99" s="1">
        <f t="shared" si="12"/>
        <v>10.634861999818263</v>
      </c>
      <c r="AB99" s="1">
        <f t="shared" si="13"/>
      </c>
      <c r="AC99" s="1">
        <f t="shared" si="14"/>
      </c>
      <c r="AD99" s="1">
        <f t="shared" si="15"/>
      </c>
      <c r="AE99" s="1">
        <f t="shared" si="16"/>
      </c>
      <c r="AF99">
        <f t="shared" si="17"/>
      </c>
      <c r="AG99">
        <f t="shared" si="18"/>
      </c>
    </row>
    <row r="100" spans="1:33" ht="12.75">
      <c r="A100" s="1">
        <f>A99+$I$3/100</f>
        <v>48.1133841035442</v>
      </c>
      <c r="B100" s="1">
        <f>MAX($B$6*$B$2-A100+$B$4*$I$3,0.00001)</f>
        <v>10.335401102908236</v>
      </c>
      <c r="C100" s="1">
        <f>$M$2+$B$7*LN(B100)+$M$4</f>
        <v>117.9626796340241</v>
      </c>
      <c r="D100" s="1">
        <f>MAX($B$6*$B$2-(1-$F$2)/(1-$F$2^D$17)*($A100-$F$2^(D$17-1)*$B$4*$I$3),0.000001)</f>
        <v>18.205857842459455</v>
      </c>
      <c r="E100" s="1">
        <f>(1-$F$2^D$17)*($M$2+$B$7*LN(D100))/(1-$F$2)+(1-$F$2^(D$17-1))*$R$4+$F$2^(D$17-1)*$M$4</f>
        <v>117.91766930422428</v>
      </c>
      <c r="F100" s="1">
        <f>MAX($B$6*$B$2-(1-$F$2)/(1-$F$2^F$17)*($A100-$F$2^(F$17-1)*$B$4*$I$3),0.000001)</f>
        <v>20.82016438203587</v>
      </c>
      <c r="G100" s="1">
        <f>(1-$F$2^F$17)*($M$2+$B$7*LN(F100))/(1-$F$2)+(1-$F$2^(F$17-1))*$R$4+$F$2^(F$17-1)*$M$4</f>
        <v>117.80384598010707</v>
      </c>
      <c r="H100" s="1">
        <f>MAX($B$6*$B$2-(1-$F$2)/(1-$F$2^H$17)*($A100-$F$2^(H$17-1)*$B$4*$I$3),0.000001)</f>
        <v>22.120469438558935</v>
      </c>
      <c r="I100" s="1">
        <f>(1-$F$2^H$17)*($M$2+$B$7*LN(H100))/(1-$F$2)+(1-$F$2^(H$17-1))*$R$4+$F$2^(H$17-1)*$M$4</f>
        <v>117.69049425839853</v>
      </c>
      <c r="J100" s="1">
        <f>MAX($B$6*$B$2-(1-$F$2)/(1-$F$2^J$17)*($A100-$F$2^(J$17-1)*$B$4*$I$3),0.000001)</f>
        <v>22.89521399519997</v>
      </c>
      <c r="K100" s="1">
        <f>(1-$F$2^J$17)*($M$2+$B$7*LN(J100))/(1-$F$2)+(1-$F$2^(J$17-1))*$R$4+$F$2^(J$17-1)*$M$4</f>
        <v>117.58475583344502</v>
      </c>
      <c r="L100" s="1">
        <f>MAX($B$6*$B$2-(1-$F$2)/(1-$F$2^L$17)*($A100-$F$2^(L$17-1)*$B$4*$I$3),0.000001)</f>
        <v>23.407220832545622</v>
      </c>
      <c r="M100" s="1">
        <f>(1-$F$2^L$17)*($M$2+$B$7*LN(L100))/(1-$F$2)+(1-$F$2^(L$17-1))*$R$4+$F$2^(L$17-1)*$M$4</f>
        <v>117.48783363328855</v>
      </c>
      <c r="N100" s="1">
        <f>MAX($B$6*$B$2-(1-$F$2)/(1-$F$2^N$17)*($A100-$F$2^(N$17-1)*$B$4*$I$3),0.000001)</f>
        <v>23.76913583500321</v>
      </c>
      <c r="O100" s="1">
        <f>(1-$F$2^N$17)*($M$2+$B$7*LN(N100))/(1-$F$2)+(1-$F$2^(N$17-1))*$R$4+$F$2^(N$17-1)*$M$4</f>
        <v>117.39959962682283</v>
      </c>
      <c r="P100" s="1">
        <f t="shared" si="6"/>
        <v>27</v>
      </c>
      <c r="Q100" s="1">
        <f>$R$3/(1-$B$4)</f>
        <v>115.82106318787385</v>
      </c>
      <c r="R100" s="1">
        <f>LN((1-$B$6)*$B$3*$B$2)+$B$7*LN($B$6*$B$3*$B$2+$F$2*Y100)+$B$4*$R$3/(1-$B$4)</f>
        <v>116.16788066261014</v>
      </c>
      <c r="T100" s="1">
        <f t="shared" si="8"/>
        <v>117.9626796340241</v>
      </c>
      <c r="U100" s="1">
        <f t="shared" si="9"/>
        <v>29.946089691002562</v>
      </c>
      <c r="V100" s="1">
        <f t="shared" si="7"/>
        <v>10.335401102908236</v>
      </c>
      <c r="W100" s="1"/>
      <c r="X100" s="1">
        <f t="shared" si="10"/>
        <v>117.9626796340241</v>
      </c>
      <c r="Y100" s="1">
        <f>IF(X100=C100,$I$3,(Z100-$B$6*$B$2+A100)/$F$2)</f>
        <v>29.946089691002562</v>
      </c>
      <c r="Z100" s="1">
        <f t="shared" si="11"/>
        <v>10.335401102908236</v>
      </c>
      <c r="AA100" s="1">
        <f t="shared" si="12"/>
        <v>10.335401102908236</v>
      </c>
      <c r="AB100" s="1">
        <f t="shared" si="13"/>
      </c>
      <c r="AC100" s="1">
        <f t="shared" si="14"/>
      </c>
      <c r="AD100" s="1">
        <f t="shared" si="15"/>
      </c>
      <c r="AE100" s="1">
        <f t="shared" si="16"/>
      </c>
      <c r="AF100">
        <f t="shared" si="17"/>
      </c>
      <c r="AG100">
        <f t="shared" si="18"/>
      </c>
    </row>
    <row r="101" spans="1:33" ht="12.75">
      <c r="A101" s="1">
        <f>A100+$I$3/100</f>
        <v>48.412845000454226</v>
      </c>
      <c r="B101" s="1">
        <f>MAX($B$6*$B$2-A101+$B$4*$I$3,0.00001)</f>
        <v>10.035940205998209</v>
      </c>
      <c r="C101" s="1">
        <f>$M$2+$B$7*LN(B101)+$M$4</f>
        <v>117.94797846802582</v>
      </c>
      <c r="D101" s="1">
        <f>MAX($B$6*$B$2-(1-$F$2)/(1-$F$2^D$17)*($A101-$F$2^(D$17-1)*$B$4*$I$3),0.000001)</f>
        <v>18.048453954464698</v>
      </c>
      <c r="E101" s="1">
        <f>(1-$F$2^D$17)*($M$2+$B$7*LN(D101))/(1-$F$2)+(1-$F$2^(D$17-1))*$R$4+$F$2^(D$17-1)*$M$4</f>
        <v>117.90940924455958</v>
      </c>
      <c r="F101" s="1">
        <f>MAX($B$6*$B$2-(1-$F$2)/(1-$F$2^F$17)*($A101-$F$2^(F$17-1)*$B$4*$I$3),0.000001)</f>
        <v>20.709947154191795</v>
      </c>
      <c r="G101" s="1">
        <f>(1-$F$2^F$17)*($M$2+$B$7*LN(F101))/(1-$F$2)+(1-$F$2^(F$17-1))*$R$4+$F$2^(F$17-1)*$M$4</f>
        <v>117.79663526988033</v>
      </c>
      <c r="H101" s="1">
        <f>MAX($B$6*$B$2-(1-$F$2)/(1-$F$2^H$17)*($A101-$F$2^(H$17-1)*$B$4*$I$3),0.000001)</f>
        <v>22.03372193466097</v>
      </c>
      <c r="I101" s="1">
        <f>(1-$F$2^H$17)*($M$2+$B$7*LN(H101))/(1-$F$2)+(1-$F$2^(H$17-1))*$R$4+$F$2^(H$17-1)*$M$4</f>
        <v>117.68371208726396</v>
      </c>
      <c r="J101" s="1">
        <f>MAX($B$6*$B$2-(1-$F$2)/(1-$F$2^J$17)*($A101-$F$2^(J$17-1)*$B$4*$I$3),0.000001)</f>
        <v>22.82245016442694</v>
      </c>
      <c r="K101" s="1">
        <f>(1-$F$2^J$17)*($M$2+$B$7*LN(J101))/(1-$F$2)+(1-$F$2^(J$17-1))*$R$4+$F$2^(J$17-1)*$M$4</f>
        <v>117.57820560487852</v>
      </c>
      <c r="L101" s="1">
        <f>MAX($B$6*$B$2-(1-$F$2)/(1-$F$2^L$17)*($A101-$F$2^(L$17-1)*$B$4*$I$3),0.000001)</f>
        <v>23.3436984171395</v>
      </c>
      <c r="M101" s="1">
        <f>(1-$F$2^L$17)*($M$2+$B$7*LN(L101))/(1-$F$2)+(1-$F$2^(L$17-1))*$R$4+$F$2^(L$17-1)*$M$4</f>
        <v>117.48142817461516</v>
      </c>
      <c r="N101" s="1">
        <f>MAX($B$6*$B$2-(1-$F$2)/(1-$F$2^N$17)*($A101-$F$2^(N$17-1)*$B$4*$I$3),0.000001)</f>
        <v>23.71214576764651</v>
      </c>
      <c r="O101" s="1">
        <f>(1-$F$2^N$17)*($M$2+$B$7*LN(N101))/(1-$F$2)+(1-$F$2^(N$17-1))*$R$4+$F$2^(N$17-1)*$M$4</f>
        <v>117.39329269847956</v>
      </c>
      <c r="P101" s="1">
        <f t="shared" si="6"/>
        <v>27</v>
      </c>
      <c r="Q101" s="1">
        <f>$R$3/(1-$B$4)</f>
        <v>115.82106318787385</v>
      </c>
      <c r="R101" s="1">
        <f>LN((1-$B$6)*$B$3*$B$2)+$B$7*LN($B$6*$B$3*$B$2+$F$2*Y101)+$B$4*$R$3/(1-$B$4)</f>
        <v>116.16788066261014</v>
      </c>
      <c r="T101" s="1">
        <f t="shared" si="8"/>
        <v>117.94797846802582</v>
      </c>
      <c r="U101" s="1">
        <f t="shared" si="9"/>
        <v>29.946089691002562</v>
      </c>
      <c r="V101" s="1">
        <f t="shared" si="7"/>
        <v>10.035940205998209</v>
      </c>
      <c r="W101" s="1"/>
      <c r="X101" s="1">
        <f t="shared" si="10"/>
        <v>117.94797846802582</v>
      </c>
      <c r="Y101" s="1">
        <f>IF(X101=C101,$I$3,(Z101-$B$6*$B$2+A101)/$F$2)</f>
        <v>29.946089691002562</v>
      </c>
      <c r="Z101" s="1">
        <f t="shared" si="11"/>
        <v>10.035940205998209</v>
      </c>
      <c r="AA101" s="1">
        <f t="shared" si="12"/>
        <v>10.035940205998209</v>
      </c>
      <c r="AB101" s="1">
        <f t="shared" si="13"/>
      </c>
      <c r="AC101" s="1">
        <f t="shared" si="14"/>
      </c>
      <c r="AD101" s="1">
        <f t="shared" si="15"/>
      </c>
      <c r="AE101" s="1">
        <f t="shared" si="16"/>
      </c>
      <c r="AF101">
        <f t="shared" si="17"/>
      </c>
      <c r="AG101">
        <f t="shared" si="18"/>
      </c>
    </row>
    <row r="102" spans="1:33" ht="12.75">
      <c r="A102" s="1">
        <f>A101+$I$3/100</f>
        <v>48.71230589736425</v>
      </c>
      <c r="B102" s="1">
        <f>MAX($B$6*$B$2-A102+$B$4*$I$3,0.00001)</f>
        <v>9.736479309088182</v>
      </c>
      <c r="C102" s="1">
        <f>$M$2+$B$7*LN(B102)+$M$4</f>
        <v>117.9328319252934</v>
      </c>
      <c r="D102" s="1">
        <f>MAX($B$6*$B$2-(1-$F$2)/(1-$F$2^D$17)*($A102-$F$2^(D$17-1)*$B$4*$I$3),0.000001)</f>
        <v>17.891050066469937</v>
      </c>
      <c r="E102" s="1">
        <f>(1-$F$2^D$17)*($M$2+$B$7*LN(D102))/(1-$F$2)+(1-$F$2^(D$17-1))*$R$4+$F$2^(D$17-1)*$M$4</f>
        <v>117.90107683097149</v>
      </c>
      <c r="F102" s="1">
        <f>MAX($B$6*$B$2-(1-$F$2)/(1-$F$2^F$17)*($A102-$F$2^(F$17-1)*$B$4*$I$3),0.000001)</f>
        <v>20.59972992634772</v>
      </c>
      <c r="G102" s="1">
        <f>(1-$F$2^F$17)*($M$2+$B$7*LN(F102))/(1-$F$2)+(1-$F$2^(F$17-1))*$R$4+$F$2^(F$17-1)*$M$4</f>
        <v>117.7893860820711</v>
      </c>
      <c r="H102" s="1">
        <f>MAX($B$6*$B$2-(1-$F$2)/(1-$F$2^H$17)*($A102-$F$2^(H$17-1)*$B$4*$I$3),0.000001)</f>
        <v>21.946974430763007</v>
      </c>
      <c r="I102" s="1">
        <f>(1-$F$2^H$17)*($M$2+$B$7*LN(H102))/(1-$F$2)+(1-$F$2^(H$17-1))*$R$4+$F$2^(H$17-1)*$M$4</f>
        <v>117.6769031617581</v>
      </c>
      <c r="J102" s="1">
        <f>MAX($B$6*$B$2-(1-$F$2)/(1-$F$2^J$17)*($A102-$F$2^(J$17-1)*$B$4*$I$3),0.000001)</f>
        <v>22.749686333653905</v>
      </c>
      <c r="K102" s="1">
        <f>(1-$F$2^J$17)*($M$2+$B$7*LN(J102))/(1-$F$2)+(1-$F$2^(J$17-1))*$R$4+$F$2^(J$17-1)*$M$4</f>
        <v>117.57163445912148</v>
      </c>
      <c r="L102" s="1">
        <f>MAX($B$6*$B$2-(1-$F$2)/(1-$F$2^L$17)*($A102-$F$2^(L$17-1)*$B$4*$I$3),0.000001)</f>
        <v>23.28017600173338</v>
      </c>
      <c r="M102" s="1">
        <f>(1-$F$2^L$17)*($M$2+$B$7*LN(L102))/(1-$F$2)+(1-$F$2^(L$17-1))*$R$4+$F$2^(L$17-1)*$M$4</f>
        <v>117.47500526176344</v>
      </c>
      <c r="N102" s="1">
        <f>MAX($B$6*$B$2-(1-$F$2)/(1-$F$2^N$17)*($A102-$F$2^(N$17-1)*$B$4*$I$3),0.000001)</f>
        <v>23.65515570028981</v>
      </c>
      <c r="O102" s="1">
        <f>(1-$F$2^N$17)*($M$2+$B$7*LN(N102))/(1-$F$2)+(1-$F$2^(N$17-1))*$R$4+$F$2^(N$17-1)*$M$4</f>
        <v>117.38697059373374</v>
      </c>
      <c r="P102" s="1">
        <f t="shared" si="6"/>
        <v>27</v>
      </c>
      <c r="Q102" s="1">
        <f>$R$3/(1-$B$4)</f>
        <v>115.82106318787385</v>
      </c>
      <c r="R102" s="1">
        <f>LN((1-$B$6)*$B$3*$B$2)+$B$7*LN($B$6*$B$3*$B$2+$F$2*Y102)+$B$4*$R$3/(1-$B$4)</f>
        <v>116.16788066261014</v>
      </c>
      <c r="T102" s="1">
        <f t="shared" si="8"/>
        <v>117.9328319252934</v>
      </c>
      <c r="U102" s="1">
        <f t="shared" si="9"/>
        <v>29.946089691002562</v>
      </c>
      <c r="V102" s="1">
        <f t="shared" si="7"/>
        <v>9.736479309088182</v>
      </c>
      <c r="W102" s="1"/>
      <c r="X102" s="1">
        <f t="shared" si="10"/>
        <v>117.9328319252934</v>
      </c>
      <c r="Y102" s="1">
        <f>IF(X102=C102,$I$3,(Z102-$B$6*$B$2+A102)/$F$2)</f>
        <v>29.946089691002562</v>
      </c>
      <c r="Z102" s="1">
        <f t="shared" si="11"/>
        <v>9.736479309088182</v>
      </c>
      <c r="AA102" s="1">
        <f t="shared" si="12"/>
        <v>9.736479309088182</v>
      </c>
      <c r="AB102" s="1">
        <f t="shared" si="13"/>
      </c>
      <c r="AC102" s="1">
        <f t="shared" si="14"/>
      </c>
      <c r="AD102" s="1">
        <f t="shared" si="15"/>
      </c>
      <c r="AE102" s="1">
        <f t="shared" si="16"/>
      </c>
      <c r="AF102">
        <f t="shared" si="17"/>
      </c>
      <c r="AG102">
        <f t="shared" si="18"/>
      </c>
    </row>
    <row r="103" spans="1:33" ht="12.75">
      <c r="A103" s="1">
        <f>A102+$I$3/100</f>
        <v>49.01176679427428</v>
      </c>
      <c r="B103" s="1">
        <f>MAX($B$6*$B$2-A103+$B$4*$I$3,0.00001)</f>
        <v>9.437018412178155</v>
      </c>
      <c r="C103" s="1">
        <f>$M$2+$B$7*LN(B103)+$M$4</f>
        <v>117.91721217480836</v>
      </c>
      <c r="D103" s="1">
        <f>MAX($B$6*$B$2-(1-$F$2)/(1-$F$2^D$17)*($A103-$F$2^(D$17-1)*$B$4*$I$3),0.000001)</f>
        <v>17.733646178475183</v>
      </c>
      <c r="E103" s="1">
        <f>(1-$F$2^D$17)*($M$2+$B$7*LN(D103))/(1-$F$2)+(1-$F$2^(D$17-1))*$R$4+$F$2^(D$17-1)*$M$4</f>
        <v>117.89267078468313</v>
      </c>
      <c r="F103" s="1">
        <f>MAX($B$6*$B$2-(1-$F$2)/(1-$F$2^F$17)*($A103-$F$2^(F$17-1)*$B$4*$I$3),0.000001)</f>
        <v>20.489512698503646</v>
      </c>
      <c r="G103" s="1">
        <f>(1-$F$2^F$17)*($M$2+$B$7*LN(F103))/(1-$F$2)+(1-$F$2^(F$17-1))*$R$4+$F$2^(F$17-1)*$M$4</f>
        <v>117.78209800382946</v>
      </c>
      <c r="H103" s="1">
        <f>MAX($B$6*$B$2-(1-$F$2)/(1-$F$2^H$17)*($A103-$F$2^(H$17-1)*$B$4*$I$3),0.000001)</f>
        <v>21.86022692686504</v>
      </c>
      <c r="I103" s="1">
        <f>(1-$F$2^H$17)*($M$2+$B$7*LN(H103))/(1-$F$2)+(1-$F$2^(H$17-1))*$R$4+$F$2^(H$17-1)*$M$4</f>
        <v>117.67006726996293</v>
      </c>
      <c r="J103" s="1">
        <f>MAX($B$6*$B$2-(1-$F$2)/(1-$F$2^J$17)*($A103-$F$2^(J$17-1)*$B$4*$I$3),0.000001)</f>
        <v>22.676922502880874</v>
      </c>
      <c r="K103" s="1">
        <f>(1-$F$2^J$17)*($M$2+$B$7*LN(J103))/(1-$F$2)+(1-$F$2^(J$17-1))*$R$4+$F$2^(J$17-1)*$M$4</f>
        <v>117.56504226215384</v>
      </c>
      <c r="L103" s="1">
        <f>MAX($B$6*$B$2-(1-$F$2)/(1-$F$2^L$17)*($A103-$F$2^(L$17-1)*$B$4*$I$3),0.000001)</f>
        <v>23.216653586327254</v>
      </c>
      <c r="M103" s="1">
        <f>(1-$F$2^L$17)*($M$2+$B$7*LN(L103))/(1-$F$2)+(1-$F$2^(L$17-1))*$R$4+$F$2^(L$17-1)*$M$4</f>
        <v>117.46856479935195</v>
      </c>
      <c r="N103" s="1">
        <f>MAX($B$6*$B$2-(1-$F$2)/(1-$F$2^N$17)*($A103-$F$2^(N$17-1)*$B$4*$I$3),0.000001)</f>
        <v>23.598165632933114</v>
      </c>
      <c r="O103" s="1">
        <f>(1-$F$2^N$17)*($M$2+$B$7*LN(N103))/(1-$F$2)+(1-$F$2^(N$17-1))*$R$4+$F$2^(N$17-1)*$M$4</f>
        <v>117.38063323937098</v>
      </c>
      <c r="P103" s="1">
        <f t="shared" si="6"/>
        <v>27</v>
      </c>
      <c r="Q103" s="1">
        <f>$R$3/(1-$B$4)</f>
        <v>115.82106318787385</v>
      </c>
      <c r="R103" s="1">
        <f>LN((1-$B$6)*$B$3*$B$2)+$B$7*LN($B$6*$B$3*$B$2+$F$2*Y103)+$B$4*$R$3/(1-$B$4)</f>
        <v>116.16788066261014</v>
      </c>
      <c r="T103" s="1">
        <f t="shared" si="8"/>
        <v>117.91721217480836</v>
      </c>
      <c r="U103" s="1">
        <f t="shared" si="9"/>
        <v>29.946089691002562</v>
      </c>
      <c r="V103" s="1">
        <f t="shared" si="7"/>
        <v>9.437018412178155</v>
      </c>
      <c r="W103" s="1"/>
      <c r="X103" s="1">
        <f t="shared" si="10"/>
        <v>117.91721217480836</v>
      </c>
      <c r="Y103" s="1">
        <f>IF(X103=C103,$I$3,(Z103-$B$6*$B$2+A103)/$F$2)</f>
        <v>29.946089691002562</v>
      </c>
      <c r="Z103" s="1">
        <f t="shared" si="11"/>
        <v>9.437018412178155</v>
      </c>
      <c r="AA103" s="1">
        <f t="shared" si="12"/>
        <v>9.437018412178155</v>
      </c>
      <c r="AB103" s="1">
        <f t="shared" si="13"/>
      </c>
      <c r="AC103" s="1">
        <f t="shared" si="14"/>
      </c>
      <c r="AD103" s="1">
        <f t="shared" si="15"/>
      </c>
      <c r="AE103" s="1">
        <f t="shared" si="16"/>
      </c>
      <c r="AF103">
        <f t="shared" si="17"/>
      </c>
      <c r="AG103">
        <f t="shared" si="18"/>
      </c>
    </row>
    <row r="104" spans="1:33" ht="12.75">
      <c r="A104" s="1">
        <f>A103+$I$3/100</f>
        <v>49.31122769118431</v>
      </c>
      <c r="B104" s="1">
        <f>MAX($B$6*$B$2-A104+$B$4*$I$3,0.00001)</f>
        <v>9.137557515268128</v>
      </c>
      <c r="C104" s="1">
        <f>$M$2+$B$7*LN(B104)+$M$4</f>
        <v>117.90108869249673</v>
      </c>
      <c r="D104" s="1">
        <f>MAX($B$6*$B$2-(1-$F$2)/(1-$F$2^D$17)*($A104-$F$2^(D$17-1)*$B$4*$I$3),0.000001)</f>
        <v>17.576242290480423</v>
      </c>
      <c r="E104" s="1">
        <f>(1-$F$2^D$17)*($M$2+$B$7*LN(D104))/(1-$F$2)+(1-$F$2^(D$17-1))*$R$4+$F$2^(D$17-1)*$M$4</f>
        <v>117.88418979271367</v>
      </c>
      <c r="F104" s="1">
        <f>MAX($B$6*$B$2-(1-$F$2)/(1-$F$2^F$17)*($A104-$F$2^(F$17-1)*$B$4*$I$3),0.000001)</f>
        <v>20.37929547065957</v>
      </c>
      <c r="G104" s="1">
        <f>(1-$F$2^F$17)*($M$2+$B$7*LN(F104))/(1-$F$2)+(1-$F$2^(F$17-1))*$R$4+$F$2^(F$17-1)*$M$4</f>
        <v>117.77477061562502</v>
      </c>
      <c r="H104" s="1">
        <f>MAX($B$6*$B$2-(1-$F$2)/(1-$F$2^H$17)*($A104-$F$2^(H$17-1)*$B$4*$I$3),0.000001)</f>
        <v>21.77347942296707</v>
      </c>
      <c r="I104" s="1">
        <f>(1-$F$2^H$17)*($M$2+$B$7*LN(H104))/(1-$F$2)+(1-$F$2^(H$17-1))*$R$4+$F$2^(H$17-1)*$M$4</f>
        <v>117.66320419743253</v>
      </c>
      <c r="J104" s="1">
        <f>MAX($B$6*$B$2-(1-$F$2)/(1-$F$2^J$17)*($A104-$F$2^(J$17-1)*$B$4*$I$3),0.000001)</f>
        <v>22.604158672107843</v>
      </c>
      <c r="K104" s="1">
        <f>(1-$F$2^J$17)*($M$2+$B$7*LN(J104))/(1-$F$2)+(1-$F$2^(J$17-1))*$R$4+$F$2^(J$17-1)*$M$4</f>
        <v>117.55842887866343</v>
      </c>
      <c r="L104" s="1">
        <f>MAX($B$6*$B$2-(1-$F$2)/(1-$F$2^L$17)*($A104-$F$2^(L$17-1)*$B$4*$I$3),0.000001)</f>
        <v>23.153131170921135</v>
      </c>
      <c r="M104" s="1">
        <f>(1-$F$2^L$17)*($M$2+$B$7*LN(L104))/(1-$F$2)+(1-$F$2^(L$17-1))*$R$4+$F$2^(L$17-1)*$M$4</f>
        <v>117.46210669121524</v>
      </c>
      <c r="N104" s="1">
        <f>MAX($B$6*$B$2-(1-$F$2)/(1-$F$2^N$17)*($A104-$F$2^(N$17-1)*$B$4*$I$3),0.000001)</f>
        <v>23.541175565576417</v>
      </c>
      <c r="O104" s="1">
        <f>(1-$F$2^N$17)*($M$2+$B$7*LN(N104))/(1-$F$2)+(1-$F$2^(N$17-1))*$R$4+$F$2^(N$17-1)*$M$4</f>
        <v>117.37428056164586</v>
      </c>
      <c r="P104" s="1">
        <f t="shared" si="6"/>
        <v>27</v>
      </c>
      <c r="Q104" s="1">
        <f>$R$3/(1-$B$4)</f>
        <v>115.82106318787385</v>
      </c>
      <c r="R104" s="1">
        <f>LN((1-$B$6)*$B$3*$B$2)+$B$7*LN($B$6*$B$3*$B$2+$F$2*Y104)+$B$4*$R$3/(1-$B$4)</f>
        <v>116.16788066261014</v>
      </c>
      <c r="T104" s="1">
        <f t="shared" si="8"/>
        <v>117.90108869249673</v>
      </c>
      <c r="U104" s="1">
        <f t="shared" si="9"/>
        <v>29.946089691002562</v>
      </c>
      <c r="V104" s="1">
        <f aca="true" t="shared" si="19" ref="V104:V167">IF(X104&gt;R104,Z104,$B$6*$B$3*$B$2)</f>
        <v>9.137557515268128</v>
      </c>
      <c r="W104" s="1"/>
      <c r="X104" s="1">
        <f t="shared" si="10"/>
        <v>117.90108869249673</v>
      </c>
      <c r="Y104" s="1">
        <f>IF(X104=C104,$I$3,(Z104-$B$6*$B$2+A104)/$F$2)</f>
        <v>29.946089691002562</v>
      </c>
      <c r="Z104" s="1">
        <f t="shared" si="11"/>
        <v>9.137557515268128</v>
      </c>
      <c r="AA104" s="1">
        <f t="shared" si="12"/>
        <v>9.137557515268128</v>
      </c>
      <c r="AB104" s="1">
        <f t="shared" si="13"/>
      </c>
      <c r="AC104" s="1">
        <f t="shared" si="14"/>
      </c>
      <c r="AD104" s="1">
        <f t="shared" si="15"/>
      </c>
      <c r="AE104" s="1">
        <f t="shared" si="16"/>
      </c>
      <c r="AF104">
        <f t="shared" si="17"/>
      </c>
      <c r="AG104">
        <f t="shared" si="18"/>
      </c>
    </row>
    <row r="105" spans="1:33" ht="12.75">
      <c r="A105" s="1">
        <f>A104+$I$3/100</f>
        <v>49.610688588094334</v>
      </c>
      <c r="B105" s="1">
        <f>MAX($B$6*$B$2-A105+$B$4*$I$3,0.00001)</f>
        <v>8.838096618358101</v>
      </c>
      <c r="C105" s="1">
        <f>$M$2+$B$7*LN(B105)+$M$4</f>
        <v>117.88442790215872</v>
      </c>
      <c r="D105" s="1">
        <f>MAX($B$6*$B$2-(1-$F$2)/(1-$F$2^D$17)*($A105-$F$2^(D$17-1)*$B$4*$I$3),0.000001)</f>
        <v>17.418838402485665</v>
      </c>
      <c r="E105" s="1">
        <f>(1-$F$2^D$17)*($M$2+$B$7*LN(D105))/(1-$F$2)+(1-$F$2^(D$17-1))*$R$4+$F$2^(D$17-1)*$M$4</f>
        <v>117.87563250664755</v>
      </c>
      <c r="F105" s="1">
        <f>MAX($B$6*$B$2-(1-$F$2)/(1-$F$2^F$17)*($A105-$F$2^(F$17-1)*$B$4*$I$3),0.000001)</f>
        <v>20.269078242815493</v>
      </c>
      <c r="G105" s="1">
        <f>(1-$F$2^F$17)*($M$2+$B$7*LN(F105))/(1-$F$2)+(1-$F$2^(F$17-1))*$R$4+$F$2^(F$17-1)*$M$4</f>
        <v>117.76740349110202</v>
      </c>
      <c r="H105" s="1">
        <f>MAX($B$6*$B$2-(1-$F$2)/(1-$F$2^H$17)*($A105-$F$2^(H$17-1)*$B$4*$I$3),0.000001)</f>
        <v>21.686731919069107</v>
      </c>
      <c r="I105" s="1">
        <f>(1-$F$2^H$17)*($M$2+$B$7*LN(H105))/(1-$F$2)+(1-$F$2^(H$17-1))*$R$4+$F$2^(H$17-1)*$M$4</f>
        <v>117.65631372715276</v>
      </c>
      <c r="J105" s="1">
        <f>MAX($B$6*$B$2-(1-$F$2)/(1-$F$2^J$17)*($A105-$F$2^(J$17-1)*$B$4*$I$3),0.000001)</f>
        <v>22.53139484133481</v>
      </c>
      <c r="K105" s="1">
        <f>(1-$F$2^J$17)*($M$2+$B$7*LN(J105))/(1-$F$2)+(1-$F$2^(J$17-1))*$R$4+$F$2^(J$17-1)*$M$4</f>
        <v>117.55179417202919</v>
      </c>
      <c r="L105" s="1">
        <f>MAX($B$6*$B$2-(1-$F$2)/(1-$F$2^L$17)*($A105-$F$2^(L$17-1)*$B$4*$I$3),0.000001)</f>
        <v>23.089608755515012</v>
      </c>
      <c r="M105" s="1">
        <f>(1-$F$2^L$17)*($M$2+$B$7*LN(L105))/(1-$F$2)+(1-$F$2^(L$17-1))*$R$4+$F$2^(L$17-1)*$M$4</f>
        <v>117.45563084039529</v>
      </c>
      <c r="N105" s="1">
        <f>MAX($B$6*$B$2-(1-$F$2)/(1-$F$2^N$17)*($A105-$F$2^(N$17-1)*$B$4*$I$3),0.000001)</f>
        <v>23.484185498219716</v>
      </c>
      <c r="O105" s="1">
        <f>(1-$F$2^N$17)*($M$2+$B$7*LN(N105))/(1-$F$2)+(1-$F$2^(N$17-1))*$R$4+$F$2^(N$17-1)*$M$4</f>
        <v>117.3679124862767</v>
      </c>
      <c r="P105" s="1">
        <f t="shared" si="6"/>
        <v>27</v>
      </c>
      <c r="Q105" s="1">
        <f>$R$3/(1-$B$4)</f>
        <v>115.82106318787385</v>
      </c>
      <c r="R105" s="1">
        <f>LN((1-$B$6)*$B$3*$B$2)+$B$7*LN($B$6*$B$3*$B$2+$F$2*Y105)+$B$4*$R$3/(1-$B$4)</f>
        <v>116.16788066261014</v>
      </c>
      <c r="T105" s="1">
        <f aca="true" t="shared" si="20" ref="T105:T168">IF(X105&gt;R105,X105,Q105)</f>
        <v>117.88442790215872</v>
      </c>
      <c r="U105" s="1">
        <f aca="true" t="shared" si="21" ref="U105:U168">IF(X105&gt;R105,Y105,0)</f>
        <v>29.946089691002562</v>
      </c>
      <c r="V105" s="1">
        <f t="shared" si="19"/>
        <v>8.838096618358101</v>
      </c>
      <c r="W105" s="1"/>
      <c r="X105" s="1">
        <f aca="true" t="shared" si="22" ref="X105:X168">MAX(C105,E105,G105,I105,K105,M105,O105)</f>
        <v>117.88442790215872</v>
      </c>
      <c r="Y105" s="1">
        <f>IF(X105=C105,$I$3,(Z105-$B$6*$B$2+A105)/$F$2)</f>
        <v>29.946089691002562</v>
      </c>
      <c r="Z105" s="1">
        <f aca="true" t="shared" si="23" ref="Z105:Z168">MAX(AA105:AG105)</f>
        <v>8.838096618358101</v>
      </c>
      <c r="AA105" s="1">
        <f aca="true" t="shared" si="24" ref="AA105:AA168">IF(C105=$X105,B105,"")</f>
        <v>8.838096618358101</v>
      </c>
      <c r="AB105" s="1">
        <f aca="true" t="shared" si="25" ref="AB105:AB168">IF(E105=$X105,D105,"")</f>
      </c>
      <c r="AC105" s="1">
        <f aca="true" t="shared" si="26" ref="AC105:AC168">IF(G105=$X105,F105,"")</f>
      </c>
      <c r="AD105" s="1">
        <f aca="true" t="shared" si="27" ref="AD105:AD168">IF(I105=$X105,H105,"")</f>
      </c>
      <c r="AE105" s="1">
        <f aca="true" t="shared" si="28" ref="AE105:AE168">IF(K105=$X105,J105,"")</f>
      </c>
      <c r="AF105">
        <f aca="true" t="shared" si="29" ref="AF105:AF168">IF(M105=$X105,L105,"")</f>
      </c>
      <c r="AG105">
        <f aca="true" t="shared" si="30" ref="AG105:AG168">IF(O105=$X105,N105,"")</f>
      </c>
    </row>
    <row r="106" spans="1:33" ht="12.75">
      <c r="A106" s="1">
        <f>A105+$I$3/100</f>
        <v>49.91014948500436</v>
      </c>
      <c r="B106" s="1">
        <f>MAX($B$6*$B$2-A106+$B$4*$I$3,0.00001)</f>
        <v>8.538635721448074</v>
      </c>
      <c r="C106" s="1">
        <f>$M$2+$B$7*LN(B106)+$M$4</f>
        <v>117.86719275448436</v>
      </c>
      <c r="D106" s="1">
        <f>MAX($B$6*$B$2-(1-$F$2)/(1-$F$2^D$17)*($A106-$F$2^(D$17-1)*$B$4*$I$3),0.000001)</f>
        <v>17.261434514490908</v>
      </c>
      <c r="E106" s="1">
        <f>(1-$F$2^D$17)*($M$2+$B$7*LN(D106))/(1-$F$2)+(1-$F$2^(D$17-1))*$R$4+$F$2^(D$17-1)*$M$4</f>
        <v>117.8669975413477</v>
      </c>
      <c r="F106" s="1">
        <f>MAX($B$6*$B$2-(1-$F$2)/(1-$F$2^F$17)*($A106-$F$2^(F$17-1)*$B$4*$I$3),0.000001)</f>
        <v>20.158861014971418</v>
      </c>
      <c r="G106" s="1">
        <f>(1-$F$2^F$17)*($M$2+$B$7*LN(F106))/(1-$F$2)+(1-$F$2^(F$17-1))*$R$4+$F$2^(F$17-1)*$M$4</f>
        <v>117.75999619693054</v>
      </c>
      <c r="H106" s="1">
        <f>MAX($B$6*$B$2-(1-$F$2)/(1-$F$2^H$17)*($A106-$F$2^(H$17-1)*$B$4*$I$3),0.000001)</f>
        <v>21.599984415171143</v>
      </c>
      <c r="I106" s="1">
        <f>(1-$F$2^H$17)*($M$2+$B$7*LN(H106))/(1-$F$2)+(1-$F$2^(H$17-1))*$R$4+$F$2^(H$17-1)*$M$4</f>
        <v>117.64939563950003</v>
      </c>
      <c r="J106" s="1">
        <f>MAX($B$6*$B$2-(1-$F$2)/(1-$F$2^J$17)*($A106-$F$2^(J$17-1)*$B$4*$I$3),0.000001)</f>
        <v>22.458631010561774</v>
      </c>
      <c r="K106" s="1">
        <f>(1-$F$2^J$17)*($M$2+$B$7*LN(J106))/(1-$F$2)+(1-$F$2^(J$17-1))*$R$4+$F$2^(J$17-1)*$M$4</f>
        <v>117.5451380043043</v>
      </c>
      <c r="L106" s="1">
        <f>MAX($B$6*$B$2-(1-$F$2)/(1-$F$2^L$17)*($A106-$F$2^(L$17-1)*$B$4*$I$3),0.000001)</f>
        <v>23.02608634010889</v>
      </c>
      <c r="M106" s="1">
        <f>(1-$F$2^L$17)*($M$2+$B$7*LN(L106))/(1-$F$2)+(1-$F$2^(L$17-1))*$R$4+$F$2^(L$17-1)*$M$4</f>
        <v>117.44913714913275</v>
      </c>
      <c r="N106" s="1">
        <f>MAX($B$6*$B$2-(1-$F$2)/(1-$F$2^N$17)*($A106-$F$2^(N$17-1)*$B$4*$I$3),0.000001)</f>
        <v>23.42719543086302</v>
      </c>
      <c r="O106" s="1">
        <f>(1-$F$2^N$17)*($M$2+$B$7*LN(N106))/(1-$F$2)+(1-$F$2^(N$17-1))*$R$4+$F$2^(N$17-1)*$M$4</f>
        <v>117.36152893844036</v>
      </c>
      <c r="P106" s="1">
        <f t="shared" si="6"/>
        <v>27</v>
      </c>
      <c r="Q106" s="1">
        <f>$R$3/(1-$B$4)</f>
        <v>115.82106318787385</v>
      </c>
      <c r="R106" s="1">
        <f>LN((1-$B$6)*$B$3*$B$2)+$B$7*LN($B$6*$B$3*$B$2+$F$2*Y106)+$B$4*$R$3/(1-$B$4)</f>
        <v>116.16788066261014</v>
      </c>
      <c r="T106" s="1">
        <f t="shared" si="20"/>
        <v>117.86719275448436</v>
      </c>
      <c r="U106" s="1">
        <f t="shared" si="21"/>
        <v>29.946089691002562</v>
      </c>
      <c r="V106" s="1">
        <f t="shared" si="19"/>
        <v>8.538635721448074</v>
      </c>
      <c r="W106" s="1"/>
      <c r="X106" s="1">
        <f t="shared" si="22"/>
        <v>117.86719275448436</v>
      </c>
      <c r="Y106" s="1">
        <f>IF(X106=C106,$I$3,(Z106-$B$6*$B$2+A106)/$F$2)</f>
        <v>29.946089691002562</v>
      </c>
      <c r="Z106" s="1">
        <f t="shared" si="23"/>
        <v>8.538635721448074</v>
      </c>
      <c r="AA106" s="1">
        <f t="shared" si="24"/>
        <v>8.538635721448074</v>
      </c>
      <c r="AB106" s="1">
        <f t="shared" si="25"/>
      </c>
      <c r="AC106" s="1">
        <f t="shared" si="26"/>
      </c>
      <c r="AD106" s="1">
        <f t="shared" si="27"/>
      </c>
      <c r="AE106" s="1">
        <f t="shared" si="28"/>
      </c>
      <c r="AF106">
        <f t="shared" si="29"/>
      </c>
      <c r="AG106">
        <f t="shared" si="30"/>
      </c>
    </row>
    <row r="107" spans="1:33" ht="12.75">
      <c r="A107" s="1">
        <f>A106+$I$3/100</f>
        <v>50.20961038191439</v>
      </c>
      <c r="B107" s="1">
        <f>MAX($B$6*$B$2-A107+$B$4*$I$3,0.00001)</f>
        <v>8.239174824538047</v>
      </c>
      <c r="C107" s="1">
        <f>$M$2+$B$7*LN(B107)+$M$4</f>
        <v>117.8493422308852</v>
      </c>
      <c r="D107" s="1">
        <f>MAX($B$6*$B$2-(1-$F$2)/(1-$F$2^D$17)*($A107-$F$2^(D$17-1)*$B$4*$I$3),0.000001)</f>
        <v>17.104030626496147</v>
      </c>
      <c r="E107" s="1">
        <f>(1-$F$2^D$17)*($M$2+$B$7*LN(D107))/(1-$F$2)+(1-$F$2^(D$17-1))*$R$4+$F$2^(D$17-1)*$M$4</f>
        <v>117.85828347361004</v>
      </c>
      <c r="F107" s="1">
        <f>MAX($B$6*$B$2-(1-$F$2)/(1-$F$2^F$17)*($A107-$F$2^(F$17-1)*$B$4*$I$3),0.000001)</f>
        <v>20.04864378712734</v>
      </c>
      <c r="G107" s="1">
        <f>(1-$F$2^F$17)*($M$2+$B$7*LN(F107))/(1-$F$2)+(1-$F$2^(F$17-1))*$R$4+$F$2^(F$17-1)*$M$4</f>
        <v>117.75254829265346</v>
      </c>
      <c r="H107" s="1">
        <f>MAX($B$6*$B$2-(1-$F$2)/(1-$F$2^H$17)*($A107-$F$2^(H$17-1)*$B$4*$I$3),0.000001)</f>
        <v>21.513236911273175</v>
      </c>
      <c r="I107" s="1">
        <f>(1-$F$2^H$17)*($M$2+$B$7*LN(H107))/(1-$F$2)+(1-$F$2^(H$17-1))*$R$4+$F$2^(H$17-1)*$M$4</f>
        <v>117.64244971219932</v>
      </c>
      <c r="J107" s="1">
        <f>MAX($B$6*$B$2-(1-$F$2)/(1-$F$2^J$17)*($A107-$F$2^(J$17-1)*$B$4*$I$3),0.000001)</f>
        <v>22.385867179788743</v>
      </c>
      <c r="K107" s="1">
        <f>(1-$F$2^J$17)*($M$2+$B$7*LN(J107))/(1-$F$2)+(1-$F$2^(J$17-1))*$R$4+$F$2^(J$17-1)*$M$4</f>
        <v>117.538460236199</v>
      </c>
      <c r="L107" s="1">
        <f>MAX($B$6*$B$2-(1-$F$2)/(1-$F$2^L$17)*($A107-$F$2^(L$17-1)*$B$4*$I$3),0.000001)</f>
        <v>22.962563924702767</v>
      </c>
      <c r="M107" s="1">
        <f>(1-$F$2^L$17)*($M$2+$B$7*LN(L107))/(1-$F$2)+(1-$F$2^(L$17-1))*$R$4+$F$2^(L$17-1)*$M$4</f>
        <v>117.44262551885808</v>
      </c>
      <c r="N107" s="1">
        <f>MAX($B$6*$B$2-(1-$F$2)/(1-$F$2^N$17)*($A107-$F$2^(N$17-1)*$B$4*$I$3),0.000001)</f>
        <v>23.370205363506322</v>
      </c>
      <c r="O107" s="1">
        <f>(1-$F$2^N$17)*($M$2+$B$7*LN(N107))/(1-$F$2)+(1-$F$2^(N$17-1))*$R$4+$F$2^(N$17-1)*$M$4</f>
        <v>117.35512984276698</v>
      </c>
      <c r="P107" s="1">
        <f t="shared" si="6"/>
        <v>27</v>
      </c>
      <c r="Q107" s="1">
        <f>$R$3/(1-$B$4)</f>
        <v>115.82106318787385</v>
      </c>
      <c r="R107" s="1">
        <f>LN((1-$B$6)*$B$3*$B$2)+$B$7*LN($B$6*$B$3*$B$2+$F$2*Y107)+$B$4*$R$3/(1-$B$4)</f>
        <v>116.2550306324038</v>
      </c>
      <c r="T107" s="1">
        <f t="shared" si="20"/>
        <v>117.85828347361004</v>
      </c>
      <c r="U107" s="1">
        <f t="shared" si="21"/>
        <v>41.34475457995627</v>
      </c>
      <c r="V107" s="1">
        <f t="shared" si="19"/>
        <v>17.104030626496147</v>
      </c>
      <c r="W107" s="1"/>
      <c r="X107" s="1">
        <f t="shared" si="22"/>
        <v>117.85828347361004</v>
      </c>
      <c r="Y107" s="1">
        <f>IF(X107=C107,$I$3,(Z107-$B$6*$B$2+A107)/$F$2)</f>
        <v>41.34475457995627</v>
      </c>
      <c r="Z107" s="1">
        <f t="shared" si="23"/>
        <v>17.104030626496147</v>
      </c>
      <c r="AA107" s="1">
        <f t="shared" si="24"/>
      </c>
      <c r="AB107" s="1">
        <f t="shared" si="25"/>
        <v>17.104030626496147</v>
      </c>
      <c r="AC107" s="1">
        <f t="shared" si="26"/>
      </c>
      <c r="AD107" s="1">
        <f t="shared" si="27"/>
      </c>
      <c r="AE107" s="1">
        <f t="shared" si="28"/>
      </c>
      <c r="AF107">
        <f t="shared" si="29"/>
      </c>
      <c r="AG107">
        <f t="shared" si="30"/>
      </c>
    </row>
    <row r="108" spans="1:33" ht="12.75">
      <c r="A108" s="1">
        <f>A107+$I$3/100</f>
        <v>50.509071278824415</v>
      </c>
      <c r="B108" s="1">
        <f>MAX($B$6*$B$2-A108+$B$4*$I$3,0.00001)</f>
        <v>7.93971392762802</v>
      </c>
      <c r="C108" s="1">
        <f>$M$2+$B$7*LN(B108)+$M$4</f>
        <v>117.83083075543038</v>
      </c>
      <c r="D108" s="1">
        <f>MAX($B$6*$B$2-(1-$F$2)/(1-$F$2^D$17)*($A108-$F$2^(D$17-1)*$B$4*$I$3),0.000001)</f>
        <v>16.946626738501394</v>
      </c>
      <c r="E108" s="1">
        <f>(1-$F$2^D$17)*($M$2+$B$7*LN(D108))/(1-$F$2)+(1-$F$2^(D$17-1))*$R$4+$F$2^(D$17-1)*$M$4</f>
        <v>117.84948884075564</v>
      </c>
      <c r="F108" s="1">
        <f>MAX($B$6*$B$2-(1-$F$2)/(1-$F$2^F$17)*($A108-$F$2^(F$17-1)*$B$4*$I$3),0.000001)</f>
        <v>19.938426559283265</v>
      </c>
      <c r="G108" s="1">
        <f>(1-$F$2^F$17)*($M$2+$B$7*LN(F108))/(1-$F$2)+(1-$F$2^(F$17-1))*$R$4+$F$2^(F$17-1)*$M$4</f>
        <v>117.74505933052933</v>
      </c>
      <c r="H108" s="1">
        <f>MAX($B$6*$B$2-(1-$F$2)/(1-$F$2^H$17)*($A108-$F$2^(H$17-1)*$B$4*$I$3),0.000001)</f>
        <v>21.42648940737521</v>
      </c>
      <c r="I108" s="1">
        <f>(1-$F$2^H$17)*($M$2+$B$7*LN(H108))/(1-$F$2)+(1-$F$2^(H$17-1))*$R$4+$F$2^(H$17-1)*$M$4</f>
        <v>117.63547572028139</v>
      </c>
      <c r="J108" s="1">
        <f>MAX($B$6*$B$2-(1-$F$2)/(1-$F$2^J$17)*($A108-$F$2^(J$17-1)*$B$4*$I$3),0.000001)</f>
        <v>22.313103349015712</v>
      </c>
      <c r="K108" s="1">
        <f>(1-$F$2^J$17)*($M$2+$B$7*LN(J108))/(1-$F$2)+(1-$F$2^(J$17-1))*$R$4+$F$2^(J$17-1)*$M$4</f>
        <v>117.53176072706297</v>
      </c>
      <c r="L108" s="1">
        <f>MAX($B$6*$B$2-(1-$F$2)/(1-$F$2^L$17)*($A108-$F$2^(L$17-1)*$B$4*$I$3),0.000001)</f>
        <v>22.899041509296644</v>
      </c>
      <c r="M108" s="1">
        <f>(1-$F$2^L$17)*($M$2+$B$7*LN(L108))/(1-$F$2)+(1-$F$2^(L$17-1))*$R$4+$F$2^(L$17-1)*$M$4</f>
        <v>117.43609585018253</v>
      </c>
      <c r="N108" s="1">
        <f>MAX($B$6*$B$2-(1-$F$2)/(1-$F$2^N$17)*($A108-$F$2^(N$17-1)*$B$4*$I$3),0.000001)</f>
        <v>23.31321529614962</v>
      </c>
      <c r="O108" s="1">
        <f>(1-$F$2^N$17)*($M$2+$B$7*LN(N108))/(1-$F$2)+(1-$F$2^(N$17-1))*$R$4+$F$2^(N$17-1)*$M$4</f>
        <v>117.34871512333467</v>
      </c>
      <c r="P108" s="1">
        <f t="shared" si="6"/>
        <v>27</v>
      </c>
      <c r="Q108" s="1">
        <f>$R$3/(1-$B$4)</f>
        <v>115.82106318787385</v>
      </c>
      <c r="R108" s="1">
        <f>LN((1-$B$6)*$B$3*$B$2)+$B$7*LN($B$6*$B$3*$B$2+$F$2*Y108)+$B$4*$R$3/(1-$B$4)</f>
        <v>116.25613382255465</v>
      </c>
      <c r="T108" s="1">
        <f t="shared" si="20"/>
        <v>117.84948884075564</v>
      </c>
      <c r="U108" s="1">
        <f t="shared" si="21"/>
        <v>41.502158467951034</v>
      </c>
      <c r="V108" s="1">
        <f t="shared" si="19"/>
        <v>16.946626738501394</v>
      </c>
      <c r="W108" s="1"/>
      <c r="X108" s="1">
        <f t="shared" si="22"/>
        <v>117.84948884075564</v>
      </c>
      <c r="Y108" s="1">
        <f>IF(X108=C108,$I$3,(Z108-$B$6*$B$2+A108)/$F$2)</f>
        <v>41.502158467951034</v>
      </c>
      <c r="Z108" s="1">
        <f t="shared" si="23"/>
        <v>16.946626738501394</v>
      </c>
      <c r="AA108" s="1">
        <f t="shared" si="24"/>
      </c>
      <c r="AB108" s="1">
        <f t="shared" si="25"/>
        <v>16.946626738501394</v>
      </c>
      <c r="AC108" s="1">
        <f t="shared" si="26"/>
      </c>
      <c r="AD108" s="1">
        <f t="shared" si="27"/>
      </c>
      <c r="AE108" s="1">
        <f t="shared" si="28"/>
      </c>
      <c r="AF108">
        <f t="shared" si="29"/>
      </c>
      <c r="AG108">
        <f t="shared" si="30"/>
      </c>
    </row>
    <row r="109" spans="1:33" ht="12.75">
      <c r="A109" s="1">
        <f>A108+$I$3/100</f>
        <v>50.80853217573444</v>
      </c>
      <c r="B109" s="1">
        <f>MAX($B$6*$B$2-A109+$B$4*$I$3,0.00001)</f>
        <v>7.640253030717993</v>
      </c>
      <c r="C109" s="1">
        <f>$M$2+$B$7*LN(B109)+$M$4</f>
        <v>117.81160749367535</v>
      </c>
      <c r="D109" s="1">
        <f>MAX($B$6*$B$2-(1-$F$2)/(1-$F$2^D$17)*($A109-$F$2^(D$17-1)*$B$4*$I$3),0.000001)</f>
        <v>16.789222850506633</v>
      </c>
      <c r="E109" s="1">
        <f>(1-$F$2^D$17)*($M$2+$B$7*LN(D109))/(1-$F$2)+(1-$F$2^(D$17-1))*$R$4+$F$2^(D$17-1)*$M$4</f>
        <v>117.84061213915719</v>
      </c>
      <c r="F109" s="1">
        <f>MAX($B$6*$B$2-(1-$F$2)/(1-$F$2^F$17)*($A109-$F$2^(F$17-1)*$B$4*$I$3),0.000001)</f>
        <v>19.82820933143919</v>
      </c>
      <c r="G109" s="1">
        <f>(1-$F$2^F$17)*($M$2+$B$7*LN(F109))/(1-$F$2)+(1-$F$2^(F$17-1))*$R$4+$F$2^(F$17-1)*$M$4</f>
        <v>117.73752885537088</v>
      </c>
      <c r="H109" s="1">
        <f>MAX($B$6*$B$2-(1-$F$2)/(1-$F$2^H$17)*($A109-$F$2^(H$17-1)*$B$4*$I$3),0.000001)</f>
        <v>21.339741903477247</v>
      </c>
      <c r="I109" s="1">
        <f>(1-$F$2^H$17)*($M$2+$B$7*LN(H109))/(1-$F$2)+(1-$F$2^(H$17-1))*$R$4+$F$2^(H$17-1)*$M$4</f>
        <v>117.62847343603895</v>
      </c>
      <c r="J109" s="1">
        <f>MAX($B$6*$B$2-(1-$F$2)/(1-$F$2^J$17)*($A109-$F$2^(J$17-1)*$B$4*$I$3),0.000001)</f>
        <v>22.240339518242678</v>
      </c>
      <c r="K109" s="1">
        <f>(1-$F$2^J$17)*($M$2+$B$7*LN(J109))/(1-$F$2)+(1-$F$2^(J$17-1))*$R$4+$F$2^(J$17-1)*$M$4</f>
        <v>117.52503933486774</v>
      </c>
      <c r="L109" s="1">
        <f>MAX($B$6*$B$2-(1-$F$2)/(1-$F$2^L$17)*($A109-$F$2^(L$17-1)*$B$4*$I$3),0.000001)</f>
        <v>22.83551909389052</v>
      </c>
      <c r="M109" s="1">
        <f>(1-$F$2^L$17)*($M$2+$B$7*LN(L109))/(1-$F$2)+(1-$F$2^(L$17-1))*$R$4+$F$2^(L$17-1)*$M$4</f>
        <v>117.42954804288912</v>
      </c>
      <c r="N109" s="1">
        <f>MAX($B$6*$B$2-(1-$F$2)/(1-$F$2^N$17)*($A109-$F$2^(N$17-1)*$B$4*$I$3),0.000001)</f>
        <v>23.256225228792925</v>
      </c>
      <c r="O109" s="1">
        <f>(1-$F$2^N$17)*($M$2+$B$7*LN(N109))/(1-$F$2)+(1-$F$2^(N$17-1))*$R$4+$F$2^(N$17-1)*$M$4</f>
        <v>117.34228470366406</v>
      </c>
      <c r="P109" s="1">
        <f t="shared" si="6"/>
        <v>27</v>
      </c>
      <c r="Q109" s="1">
        <f>$R$3/(1-$B$4)</f>
        <v>115.82106318787385</v>
      </c>
      <c r="R109" s="1">
        <f>LN((1-$B$6)*$B$3*$B$2)+$B$7*LN($B$6*$B$3*$B$2+$F$2*Y109)+$B$4*$R$3/(1-$B$4)</f>
        <v>116.25723458400613</v>
      </c>
      <c r="T109" s="1">
        <f t="shared" si="20"/>
        <v>117.84061213915719</v>
      </c>
      <c r="U109" s="1">
        <f t="shared" si="21"/>
        <v>41.65956235594579</v>
      </c>
      <c r="V109" s="1">
        <f t="shared" si="19"/>
        <v>16.789222850506633</v>
      </c>
      <c r="W109" s="1"/>
      <c r="X109" s="1">
        <f t="shared" si="22"/>
        <v>117.84061213915719</v>
      </c>
      <c r="Y109" s="1">
        <f>IF(X109=C109,$I$3,(Z109-$B$6*$B$2+A109)/$F$2)</f>
        <v>41.65956235594579</v>
      </c>
      <c r="Z109" s="1">
        <f t="shared" si="23"/>
        <v>16.789222850506633</v>
      </c>
      <c r="AA109" s="1">
        <f t="shared" si="24"/>
      </c>
      <c r="AB109" s="1">
        <f t="shared" si="25"/>
        <v>16.789222850506633</v>
      </c>
      <c r="AC109" s="1">
        <f t="shared" si="26"/>
      </c>
      <c r="AD109" s="1">
        <f t="shared" si="27"/>
      </c>
      <c r="AE109" s="1">
        <f t="shared" si="28"/>
      </c>
      <c r="AF109">
        <f t="shared" si="29"/>
      </c>
      <c r="AG109">
        <f t="shared" si="30"/>
      </c>
    </row>
    <row r="110" spans="1:33" ht="12.75">
      <c r="A110" s="1">
        <f>A109+$I$3/100</f>
        <v>51.10799307264447</v>
      </c>
      <c r="B110" s="1">
        <f>MAX($B$6*$B$2-A110+$B$4*$I$3,0.00001)</f>
        <v>7.340792133807966</v>
      </c>
      <c r="C110" s="1">
        <f>$M$2+$B$7*LN(B110)+$M$4</f>
        <v>117.79161551122878</v>
      </c>
      <c r="D110" s="1">
        <f>MAX($B$6*$B$2-(1-$F$2)/(1-$F$2^D$17)*($A110-$F$2^(D$17-1)*$B$4*$I$3),0.000001)</f>
        <v>16.631818962511876</v>
      </c>
      <c r="E110" s="1">
        <f>(1-$F$2^D$17)*($M$2+$B$7*LN(D110))/(1-$F$2)+(1-$F$2^(D$17-1))*$R$4+$F$2^(D$17-1)*$M$4</f>
        <v>117.8316518226961</v>
      </c>
      <c r="F110" s="1">
        <f>MAX($B$6*$B$2-(1-$F$2)/(1-$F$2^F$17)*($A110-$F$2^(F$17-1)*$B$4*$I$3),0.000001)</f>
        <v>19.717992103595115</v>
      </c>
      <c r="G110" s="1">
        <f>(1-$F$2^F$17)*($M$2+$B$7*LN(F110))/(1-$F$2)+(1-$F$2^(F$17-1))*$R$4+$F$2^(F$17-1)*$M$4</f>
        <v>117.72995640437898</v>
      </c>
      <c r="H110" s="1">
        <f>MAX($B$6*$B$2-(1-$F$2)/(1-$F$2^H$17)*($A110-$F$2^(H$17-1)*$B$4*$I$3),0.000001)</f>
        <v>21.25299439957928</v>
      </c>
      <c r="I110" s="1">
        <f>(1-$F$2^H$17)*($M$2+$B$7*LN(H110))/(1-$F$2)+(1-$F$2^(H$17-1))*$R$4+$F$2^(H$17-1)*$M$4</f>
        <v>117.6214426289821</v>
      </c>
      <c r="J110" s="1">
        <f>MAX($B$6*$B$2-(1-$F$2)/(1-$F$2^J$17)*($A110-$F$2^(J$17-1)*$B$4*$I$3),0.000001)</f>
        <v>22.167575687469647</v>
      </c>
      <c r="K110" s="1">
        <f>(1-$F$2^J$17)*($M$2+$B$7*LN(J110))/(1-$F$2)+(1-$F$2^(J$17-1))*$R$4+$F$2^(J$17-1)*$M$4</f>
        <v>117.51829591618844</v>
      </c>
      <c r="L110" s="1">
        <f>MAX($B$6*$B$2-(1-$F$2)/(1-$F$2^L$17)*($A110-$F$2^(L$17-1)*$B$4*$I$3),0.000001)</f>
        <v>22.7719966784844</v>
      </c>
      <c r="M110" s="1">
        <f>(1-$F$2^L$17)*($M$2+$B$7*LN(L110))/(1-$F$2)+(1-$F$2^(L$17-1))*$R$4+$F$2^(L$17-1)*$M$4</f>
        <v>117.42298199592338</v>
      </c>
      <c r="N110" s="1">
        <f>MAX($B$6*$B$2-(1-$F$2)/(1-$F$2^N$17)*($A110-$F$2^(N$17-1)*$B$4*$I$3),0.000001)</f>
        <v>23.199235161436228</v>
      </c>
      <c r="O110" s="1">
        <f>(1-$F$2^N$17)*($M$2+$B$7*LN(N110))/(1-$F$2)+(1-$F$2^(N$17-1))*$R$4+$F$2^(N$17-1)*$M$4</f>
        <v>117.33583850671282</v>
      </c>
      <c r="P110" s="1">
        <f t="shared" si="6"/>
        <v>27</v>
      </c>
      <c r="Q110" s="1">
        <f>$R$3/(1-$B$4)</f>
        <v>115.82106318787385</v>
      </c>
      <c r="R110" s="1">
        <f>LN((1-$B$6)*$B$3*$B$2)+$B$7*LN($B$6*$B$3*$B$2+$F$2*Y110)+$B$4*$R$3/(1-$B$4)</f>
        <v>116.25833292742844</v>
      </c>
      <c r="T110" s="1">
        <f t="shared" si="20"/>
        <v>117.8316518226961</v>
      </c>
      <c r="U110" s="1">
        <f t="shared" si="21"/>
        <v>41.816966243940556</v>
      </c>
      <c r="V110" s="1">
        <f t="shared" si="19"/>
        <v>16.631818962511876</v>
      </c>
      <c r="W110" s="1"/>
      <c r="X110" s="1">
        <f t="shared" si="22"/>
        <v>117.8316518226961</v>
      </c>
      <c r="Y110" s="1">
        <f>IF(X110=C110,$I$3,(Z110-$B$6*$B$2+A110)/$F$2)</f>
        <v>41.816966243940556</v>
      </c>
      <c r="Z110" s="1">
        <f t="shared" si="23"/>
        <v>16.631818962511876</v>
      </c>
      <c r="AA110" s="1">
        <f t="shared" si="24"/>
      </c>
      <c r="AB110" s="1">
        <f t="shared" si="25"/>
        <v>16.631818962511876</v>
      </c>
      <c r="AC110" s="1">
        <f t="shared" si="26"/>
      </c>
      <c r="AD110" s="1">
        <f t="shared" si="27"/>
      </c>
      <c r="AE110" s="1">
        <f t="shared" si="28"/>
      </c>
      <c r="AF110">
        <f t="shared" si="29"/>
      </c>
      <c r="AG110">
        <f t="shared" si="30"/>
      </c>
    </row>
    <row r="111" spans="1:33" ht="12.75">
      <c r="A111" s="1">
        <f>A110+$I$3/100</f>
        <v>51.407453969554496</v>
      </c>
      <c r="B111" s="1">
        <f>MAX($B$6*$B$2-A111+$B$4*$I$3,0.00001)</f>
        <v>7.041331236897939</v>
      </c>
      <c r="C111" s="1">
        <f>$M$2+$B$7*LN(B111)+$M$4</f>
        <v>117.77079075698029</v>
      </c>
      <c r="D111" s="1">
        <f>MAX($B$6*$B$2-(1-$F$2)/(1-$F$2^D$17)*($A111-$F$2^(D$17-1)*$B$4*$I$3),0.000001)</f>
        <v>16.47441507451712</v>
      </c>
      <c r="E111" s="1">
        <f>(1-$F$2^D$17)*($M$2+$B$7*LN(D111))/(1-$F$2)+(1-$F$2^(D$17-1))*$R$4+$F$2^(D$17-1)*$M$4</f>
        <v>117.82260630114632</v>
      </c>
      <c r="F111" s="1">
        <f>MAX($B$6*$B$2-(1-$F$2)/(1-$F$2^F$17)*($A111-$F$2^(F$17-1)*$B$4*$I$3),0.000001)</f>
        <v>19.60777487575104</v>
      </c>
      <c r="G111" s="1">
        <f>(1-$F$2^F$17)*($M$2+$B$7*LN(F111))/(1-$F$2)+(1-$F$2^(F$17-1))*$R$4+$F$2^(F$17-1)*$M$4</f>
        <v>117.72234150697199</v>
      </c>
      <c r="H111" s="1">
        <f>MAX($B$6*$B$2-(1-$F$2)/(1-$F$2^H$17)*($A111-$F$2^(H$17-1)*$B$4*$I$3),0.000001)</f>
        <v>21.16624689568131</v>
      </c>
      <c r="I111" s="1">
        <f>(1-$F$2^H$17)*($M$2+$B$7*LN(H111))/(1-$F$2)+(1-$F$2^(H$17-1))*$R$4+$F$2^(H$17-1)*$M$4</f>
        <v>117.61438306579285</v>
      </c>
      <c r="J111" s="1">
        <f>MAX($B$6*$B$2-(1-$F$2)/(1-$F$2^J$17)*($A111-$F$2^(J$17-1)*$B$4*$I$3),0.000001)</f>
        <v>22.094811856696616</v>
      </c>
      <c r="K111" s="1">
        <f>(1-$F$2^J$17)*($M$2+$B$7*LN(J111))/(1-$F$2)+(1-$F$2^(J$17-1))*$R$4+$F$2^(J$17-1)*$M$4</f>
        <v>117.51153032618556</v>
      </c>
      <c r="L111" s="1">
        <f>MAX($B$6*$B$2-(1-$F$2)/(1-$F$2^L$17)*($A111-$F$2^(L$17-1)*$B$4*$I$3),0.000001)</f>
        <v>22.708474263078276</v>
      </c>
      <c r="M111" s="1">
        <f>(1-$F$2^L$17)*($M$2+$B$7*LN(L111))/(1-$F$2)+(1-$F$2^(L$17-1))*$R$4+$F$2^(L$17-1)*$M$4</f>
        <v>117.41639760738394</v>
      </c>
      <c r="N111" s="1">
        <f>MAX($B$6*$B$2-(1-$F$2)/(1-$F$2^N$17)*($A111-$F$2^(N$17-1)*$B$4*$I$3),0.000001)</f>
        <v>23.14224509407953</v>
      </c>
      <c r="O111" s="1">
        <f>(1-$F$2^N$17)*($M$2+$B$7*LN(N111))/(1-$F$2)+(1-$F$2^(N$17-1))*$R$4+$F$2^(N$17-1)*$M$4</f>
        <v>117.32937645487019</v>
      </c>
      <c r="P111" s="1">
        <f t="shared" si="6"/>
        <v>27</v>
      </c>
      <c r="Q111" s="1">
        <f>$R$3/(1-$B$4)</f>
        <v>115.82106318787385</v>
      </c>
      <c r="R111" s="1">
        <f>LN((1-$B$6)*$B$3*$B$2)+$B$7*LN($B$6*$B$3*$B$2+$F$2*Y111)+$B$4*$R$3/(1-$B$4)</f>
        <v>116.2594288634216</v>
      </c>
      <c r="T111" s="1">
        <f t="shared" si="20"/>
        <v>117.82260630114632</v>
      </c>
      <c r="U111" s="1">
        <f t="shared" si="21"/>
        <v>41.97437013193531</v>
      </c>
      <c r="V111" s="1">
        <f t="shared" si="19"/>
        <v>16.47441507451712</v>
      </c>
      <c r="W111" s="1"/>
      <c r="X111" s="1">
        <f t="shared" si="22"/>
        <v>117.82260630114632</v>
      </c>
      <c r="Y111" s="1">
        <f>IF(X111=C111,$I$3,(Z111-$B$6*$B$2+A111)/$F$2)</f>
        <v>41.97437013193531</v>
      </c>
      <c r="Z111" s="1">
        <f t="shared" si="23"/>
        <v>16.47441507451712</v>
      </c>
      <c r="AA111" s="1">
        <f t="shared" si="24"/>
      </c>
      <c r="AB111" s="1">
        <f t="shared" si="25"/>
        <v>16.47441507451712</v>
      </c>
      <c r="AC111" s="1">
        <f t="shared" si="26"/>
      </c>
      <c r="AD111" s="1">
        <f t="shared" si="27"/>
      </c>
      <c r="AE111" s="1">
        <f t="shared" si="28"/>
      </c>
      <c r="AF111">
        <f t="shared" si="29"/>
      </c>
      <c r="AG111">
        <f t="shared" si="30"/>
      </c>
    </row>
    <row r="112" spans="1:33" ht="12.75">
      <c r="A112" s="1">
        <f>A111+$I$3/100</f>
        <v>51.70691486646452</v>
      </c>
      <c r="B112" s="1">
        <f>MAX($B$6*$B$2-A112+$B$4*$I$3,0.00001)</f>
        <v>6.741870339987912</v>
      </c>
      <c r="C112" s="1">
        <f>$M$2+$B$7*LN(B112)+$M$4</f>
        <v>117.74906082522998</v>
      </c>
      <c r="D112" s="1">
        <f>MAX($B$6*$B$2-(1-$F$2)/(1-$F$2^D$17)*($A112-$F$2^(D$17-1)*$B$4*$I$3),0.000001)</f>
        <v>16.317011186522357</v>
      </c>
      <c r="E112" s="1">
        <f>(1-$F$2^D$17)*($M$2+$B$7*LN(D112))/(1-$F$2)+(1-$F$2^(D$17-1))*$R$4+$F$2^(D$17-1)*$M$4</f>
        <v>117.8134739384804</v>
      </c>
      <c r="F112" s="1">
        <f>MAX($B$6*$B$2-(1-$F$2)/(1-$F$2^F$17)*($A112-$F$2^(F$17-1)*$B$4*$I$3),0.000001)</f>
        <v>19.497557647906966</v>
      </c>
      <c r="G112" s="1">
        <f>(1-$F$2^F$17)*($M$2+$B$7*LN(F112))/(1-$F$2)+(1-$F$2^(F$17-1))*$R$4+$F$2^(F$17-1)*$M$4</f>
        <v>117.71468368461022</v>
      </c>
      <c r="H112" s="1">
        <f>MAX($B$6*$B$2-(1-$F$2)/(1-$F$2^H$17)*($A112-$F$2^(H$17-1)*$B$4*$I$3),0.000001)</f>
        <v>21.079499391783347</v>
      </c>
      <c r="I112" s="1">
        <f>(1-$F$2^H$17)*($M$2+$B$7*LN(H112))/(1-$F$2)+(1-$F$2^(H$17-1))*$R$4+$F$2^(H$17-1)*$M$4</f>
        <v>117.60729451027862</v>
      </c>
      <c r="J112" s="1">
        <f>MAX($B$6*$B$2-(1-$F$2)/(1-$F$2^J$17)*($A112-$F$2^(J$17-1)*$B$4*$I$3),0.000001)</f>
        <v>22.02204802592358</v>
      </c>
      <c r="K112" s="1">
        <f>(1-$F$2^J$17)*($M$2+$B$7*LN(J112))/(1-$F$2)+(1-$F$2^(J$17-1))*$R$4+$F$2^(J$17-1)*$M$4</f>
        <v>117.50474241858626</v>
      </c>
      <c r="L112" s="1">
        <f>MAX($B$6*$B$2-(1-$F$2)/(1-$F$2^L$17)*($A112-$F$2^(L$17-1)*$B$4*$I$3),0.000001)</f>
        <v>22.644951847672154</v>
      </c>
      <c r="M112" s="1">
        <f>(1-$F$2^L$17)*($M$2+$B$7*LN(L112))/(1-$F$2)+(1-$F$2^(L$17-1))*$R$4+$F$2^(L$17-1)*$M$4</f>
        <v>117.40979477451313</v>
      </c>
      <c r="N112" s="1">
        <f>MAX($B$6*$B$2-(1-$F$2)/(1-$F$2^N$17)*($A112-$F$2^(N$17-1)*$B$4*$I$3),0.000001)</f>
        <v>23.085255026722834</v>
      </c>
      <c r="O112" s="1">
        <f>(1-$F$2^N$17)*($M$2+$B$7*LN(N112))/(1-$F$2)+(1-$F$2^(N$17-1))*$R$4+$F$2^(N$17-1)*$M$4</f>
        <v>117.3228984699513</v>
      </c>
      <c r="P112" s="1">
        <f t="shared" si="6"/>
        <v>27</v>
      </c>
      <c r="Q112" s="1">
        <f>$R$3/(1-$B$4)</f>
        <v>115.82106318787385</v>
      </c>
      <c r="R112" s="1">
        <f>LN((1-$B$6)*$B$3*$B$2)+$B$7*LN($B$6*$B$3*$B$2+$F$2*Y112)+$B$4*$R$3/(1-$B$4)</f>
        <v>116.2605224025161</v>
      </c>
      <c r="T112" s="1">
        <f t="shared" si="20"/>
        <v>117.8134739384804</v>
      </c>
      <c r="U112" s="1">
        <f t="shared" si="21"/>
        <v>42.13177401993006</v>
      </c>
      <c r="V112" s="1">
        <f t="shared" si="19"/>
        <v>16.317011186522357</v>
      </c>
      <c r="W112" s="1"/>
      <c r="X112" s="1">
        <f t="shared" si="22"/>
        <v>117.8134739384804</v>
      </c>
      <c r="Y112" s="1">
        <f>IF(X112=C112,$I$3,(Z112-$B$6*$B$2+A112)/$F$2)</f>
        <v>42.13177401993006</v>
      </c>
      <c r="Z112" s="1">
        <f t="shared" si="23"/>
        <v>16.317011186522357</v>
      </c>
      <c r="AA112" s="1">
        <f t="shared" si="24"/>
      </c>
      <c r="AB112" s="1">
        <f t="shared" si="25"/>
        <v>16.317011186522357</v>
      </c>
      <c r="AC112" s="1">
        <f t="shared" si="26"/>
      </c>
      <c r="AD112" s="1">
        <f t="shared" si="27"/>
      </c>
      <c r="AE112" s="1">
        <f t="shared" si="28"/>
      </c>
      <c r="AF112">
        <f t="shared" si="29"/>
      </c>
      <c r="AG112">
        <f t="shared" si="30"/>
      </c>
    </row>
    <row r="113" spans="1:33" ht="12.75">
      <c r="A113" s="1">
        <f>A112+$I$3/100</f>
        <v>52.00637576337455</v>
      </c>
      <c r="B113" s="1">
        <f>MAX($B$6*$B$2-A113+$B$4*$I$3,0.00001)</f>
        <v>6.442409443077885</v>
      </c>
      <c r="C113" s="1">
        <f>$M$2+$B$7*LN(B113)+$M$4</f>
        <v>117.72634343639255</v>
      </c>
      <c r="D113" s="1">
        <f>MAX($B$6*$B$2-(1-$F$2)/(1-$F$2^D$17)*($A113-$F$2^(D$17-1)*$B$4*$I$3),0.000001)</f>
        <v>16.159607298527604</v>
      </c>
      <c r="E113" s="1">
        <f>(1-$F$2^D$17)*($M$2+$B$7*LN(D113))/(1-$F$2)+(1-$F$2^(D$17-1))*$R$4+$F$2^(D$17-1)*$M$4</f>
        <v>117.80425305109355</v>
      </c>
      <c r="F113" s="1">
        <f>MAX($B$6*$B$2-(1-$F$2)/(1-$F$2^F$17)*($A113-$F$2^(F$17-1)*$B$4*$I$3),0.000001)</f>
        <v>19.38734042006289</v>
      </c>
      <c r="G113" s="1">
        <f>(1-$F$2^F$17)*($M$2+$B$7*LN(F113))/(1-$F$2)+(1-$F$2^(F$17-1))*$R$4+$F$2^(F$17-1)*$M$4</f>
        <v>117.70698245061557</v>
      </c>
      <c r="H113" s="1">
        <f>MAX($B$6*$B$2-(1-$F$2)/(1-$F$2^H$17)*($A113-$F$2^(H$17-1)*$B$4*$I$3),0.000001)</f>
        <v>20.992751887885383</v>
      </c>
      <c r="I113" s="1">
        <f>(1-$F$2^H$17)*($M$2+$B$7*LN(H113))/(1-$F$2)+(1-$F$2^(H$17-1))*$R$4+$F$2^(H$17-1)*$M$4</f>
        <v>117.60017672332475</v>
      </c>
      <c r="J113" s="1">
        <f>MAX($B$6*$B$2-(1-$F$2)/(1-$F$2^J$17)*($A113-$F$2^(J$17-1)*$B$4*$I$3),0.000001)</f>
        <v>21.94928419515055</v>
      </c>
      <c r="K113" s="1">
        <f>(1-$F$2^J$17)*($M$2+$B$7*LN(J113))/(1-$F$2)+(1-$F$2^(J$17-1))*$R$4+$F$2^(J$17-1)*$M$4</f>
        <v>117.49793204566534</v>
      </c>
      <c r="L113" s="1">
        <f>MAX($B$6*$B$2-(1-$F$2)/(1-$F$2^L$17)*($A113-$F$2^(L$17-1)*$B$4*$I$3),0.000001)</f>
        <v>22.581429432266034</v>
      </c>
      <c r="M113" s="1">
        <f>(1-$F$2^L$17)*($M$2+$B$7*LN(L113))/(1-$F$2)+(1-$F$2^(L$17-1))*$R$4+$F$2^(L$17-1)*$M$4</f>
        <v>117.40317339368727</v>
      </c>
      <c r="N113" s="1">
        <f>MAX($B$6*$B$2-(1-$F$2)/(1-$F$2^N$17)*($A113-$F$2^(N$17-1)*$B$4*$I$3),0.000001)</f>
        <v>23.028264959366133</v>
      </c>
      <c r="O113" s="1">
        <f>(1-$F$2^N$17)*($M$2+$B$7*LN(N113))/(1-$F$2)+(1-$F$2^(N$17-1))*$R$4+$F$2^(N$17-1)*$M$4</f>
        <v>117.31640447319151</v>
      </c>
      <c r="P113" s="1">
        <f t="shared" si="6"/>
        <v>27</v>
      </c>
      <c r="Q113" s="1">
        <f>$R$3/(1-$B$4)</f>
        <v>115.82106318787385</v>
      </c>
      <c r="R113" s="1">
        <f>LN((1-$B$6)*$B$3*$B$2)+$B$7*LN($B$6*$B$3*$B$2+$F$2*Y113)+$B$4*$R$3/(1-$B$4)</f>
        <v>116.26161355517347</v>
      </c>
      <c r="T113" s="1">
        <f t="shared" si="20"/>
        <v>117.80425305109355</v>
      </c>
      <c r="U113" s="1">
        <f t="shared" si="21"/>
        <v>42.289177907924824</v>
      </c>
      <c r="V113" s="1">
        <f t="shared" si="19"/>
        <v>16.159607298527604</v>
      </c>
      <c r="W113" s="1"/>
      <c r="X113" s="1">
        <f t="shared" si="22"/>
        <v>117.80425305109355</v>
      </c>
      <c r="Y113" s="1">
        <f>IF(X113=C113,$I$3,(Z113-$B$6*$B$2+A113)/$F$2)</f>
        <v>42.289177907924824</v>
      </c>
      <c r="Z113" s="1">
        <f t="shared" si="23"/>
        <v>16.159607298527604</v>
      </c>
      <c r="AA113" s="1">
        <f t="shared" si="24"/>
      </c>
      <c r="AB113" s="1">
        <f t="shared" si="25"/>
        <v>16.159607298527604</v>
      </c>
      <c r="AC113" s="1">
        <f t="shared" si="26"/>
      </c>
      <c r="AD113" s="1">
        <f t="shared" si="27"/>
      </c>
      <c r="AE113" s="1">
        <f t="shared" si="28"/>
      </c>
      <c r="AF113">
        <f t="shared" si="29"/>
      </c>
      <c r="AG113">
        <f t="shared" si="30"/>
      </c>
    </row>
    <row r="114" spans="1:33" ht="12.75">
      <c r="A114" s="1">
        <f>A113+$I$3/100</f>
        <v>52.30583666028458</v>
      </c>
      <c r="B114" s="1">
        <f>MAX($B$6*$B$2-A114+$B$4*$I$3,0.00001)</f>
        <v>6.142948546167858</v>
      </c>
      <c r="C114" s="1">
        <f>$M$2+$B$7*LN(B114)+$M$4</f>
        <v>117.70254455582653</v>
      </c>
      <c r="D114" s="1">
        <f>MAX($B$6*$B$2-(1-$F$2)/(1-$F$2^D$17)*($A114-$F$2^(D$17-1)*$B$4*$I$3),0.000001)</f>
        <v>16.002203410532843</v>
      </c>
      <c r="E114" s="1">
        <f>(1-$F$2^D$17)*($M$2+$B$7*LN(D114))/(1-$F$2)+(1-$F$2^(D$17-1))*$R$4+$F$2^(D$17-1)*$M$4</f>
        <v>117.79494190594087</v>
      </c>
      <c r="F114" s="1">
        <f>MAX($B$6*$B$2-(1-$F$2)/(1-$F$2^F$17)*($A114-$F$2^(F$17-1)*$B$4*$I$3),0.000001)</f>
        <v>19.277123192218816</v>
      </c>
      <c r="G114" s="1">
        <f>(1-$F$2^F$17)*($M$2+$B$7*LN(F114))/(1-$F$2)+(1-$F$2^(F$17-1))*$R$4+$F$2^(F$17-1)*$M$4</f>
        <v>117.69923730998583</v>
      </c>
      <c r="H114" s="1">
        <f>MAX($B$6*$B$2-(1-$F$2)/(1-$F$2^H$17)*($A114-$F$2^(H$17-1)*$B$4*$I$3),0.000001)</f>
        <v>20.906004383987415</v>
      </c>
      <c r="I114" s="1">
        <f>(1-$F$2^H$17)*($M$2+$B$7*LN(H114))/(1-$F$2)+(1-$F$2^(H$17-1))*$R$4+$F$2^(H$17-1)*$M$4</f>
        <v>117.59302946284626</v>
      </c>
      <c r="J114" s="1">
        <f>MAX($B$6*$B$2-(1-$F$2)/(1-$F$2^J$17)*($A114-$F$2^(J$17-1)*$B$4*$I$3),0.000001)</f>
        <v>21.876520364377516</v>
      </c>
      <c r="K114" s="1">
        <f>(1-$F$2^J$17)*($M$2+$B$7*LN(J114))/(1-$F$2)+(1-$F$2^(J$17-1))*$R$4+$F$2^(J$17-1)*$M$4</f>
        <v>117.49109905822601</v>
      </c>
      <c r="L114" s="1">
        <f>MAX($B$6*$B$2-(1-$F$2)/(1-$F$2^L$17)*($A114-$F$2^(L$17-1)*$B$4*$I$3),0.000001)</f>
        <v>22.51790701685991</v>
      </c>
      <c r="M114" s="1">
        <f>(1-$F$2^L$17)*($M$2+$B$7*LN(L114))/(1-$F$2)+(1-$F$2^(L$17-1))*$R$4+$F$2^(L$17-1)*$M$4</f>
        <v>117.39653336040698</v>
      </c>
      <c r="N114" s="1">
        <f>MAX($B$6*$B$2-(1-$F$2)/(1-$F$2^N$17)*($A114-$F$2^(N$17-1)*$B$4*$I$3),0.000001)</f>
        <v>22.971274892009436</v>
      </c>
      <c r="O114" s="1">
        <f>(1-$F$2^N$17)*($M$2+$B$7*LN(N114))/(1-$F$2)+(1-$F$2^(N$17-1))*$R$4+$F$2^(N$17-1)*$M$4</f>
        <v>117.30989438524071</v>
      </c>
      <c r="P114" s="1">
        <f t="shared" si="6"/>
        <v>27</v>
      </c>
      <c r="Q114" s="1">
        <f>$R$3/(1-$B$4)</f>
        <v>115.82106318787385</v>
      </c>
      <c r="R114" s="1">
        <f>LN((1-$B$6)*$B$3*$B$2)+$B$7*LN($B$6*$B$3*$B$2+$F$2*Y114)+$B$4*$R$3/(1-$B$4)</f>
        <v>116.26270233178691</v>
      </c>
      <c r="T114" s="1">
        <f t="shared" si="20"/>
        <v>117.79494190594087</v>
      </c>
      <c r="U114" s="1">
        <f t="shared" si="21"/>
        <v>42.44658179591958</v>
      </c>
      <c r="V114" s="1">
        <f t="shared" si="19"/>
        <v>16.002203410532843</v>
      </c>
      <c r="W114" s="1"/>
      <c r="X114" s="1">
        <f t="shared" si="22"/>
        <v>117.79494190594087</v>
      </c>
      <c r="Y114" s="1">
        <f>IF(X114=C114,$I$3,(Z114-$B$6*$B$2+A114)/$F$2)</f>
        <v>42.44658179591958</v>
      </c>
      <c r="Z114" s="1">
        <f t="shared" si="23"/>
        <v>16.002203410532843</v>
      </c>
      <c r="AA114" s="1">
        <f t="shared" si="24"/>
      </c>
      <c r="AB114" s="1">
        <f t="shared" si="25"/>
        <v>16.002203410532843</v>
      </c>
      <c r="AC114" s="1">
        <f t="shared" si="26"/>
      </c>
      <c r="AD114" s="1">
        <f t="shared" si="27"/>
      </c>
      <c r="AE114" s="1">
        <f t="shared" si="28"/>
      </c>
      <c r="AF114">
        <f t="shared" si="29"/>
      </c>
      <c r="AG114">
        <f t="shared" si="30"/>
      </c>
    </row>
    <row r="115" spans="1:33" ht="12.75">
      <c r="A115" s="1">
        <f>A114+$I$3/100</f>
        <v>52.6052975571946</v>
      </c>
      <c r="B115" s="1">
        <f>MAX($B$6*$B$2-A115+$B$4*$I$3,0.00001)</f>
        <v>5.843487649257831</v>
      </c>
      <c r="C115" s="1">
        <f>$M$2+$B$7*LN(B115)+$M$4</f>
        <v>117.67755604215961</v>
      </c>
      <c r="D115" s="1">
        <f>MAX($B$6*$B$2-(1-$F$2)/(1-$F$2^D$17)*($A115-$F$2^(D$17-1)*$B$4*$I$3),0.000001)</f>
        <v>15.844799522538086</v>
      </c>
      <c r="E115" s="1">
        <f>(1-$F$2^D$17)*($M$2+$B$7*LN(D115))/(1-$F$2)+(1-$F$2^(D$17-1))*$R$4+$F$2^(D$17-1)*$M$4</f>
        <v>117.7855387185823</v>
      </c>
      <c r="F115" s="1">
        <f>MAX($B$6*$B$2-(1-$F$2)/(1-$F$2^F$17)*($A115-$F$2^(F$17-1)*$B$4*$I$3),0.000001)</f>
        <v>19.166905964374738</v>
      </c>
      <c r="G115" s="1">
        <f>(1-$F$2^F$17)*($M$2+$B$7*LN(F115))/(1-$F$2)+(1-$F$2^(F$17-1))*$R$4+$F$2^(F$17-1)*$M$4</f>
        <v>117.69144775920387</v>
      </c>
      <c r="H115" s="1">
        <f>MAX($B$6*$B$2-(1-$F$2)/(1-$F$2^H$17)*($A115-$F$2^(H$17-1)*$B$4*$I$3),0.000001)</f>
        <v>20.81925688008945</v>
      </c>
      <c r="I115" s="1">
        <f>(1-$F$2^H$17)*($M$2+$B$7*LN(H115))/(1-$F$2)+(1-$F$2^(H$17-1))*$R$4+$F$2^(H$17-1)*$M$4</f>
        <v>117.58585248373834</v>
      </c>
      <c r="J115" s="1">
        <f>MAX($B$6*$B$2-(1-$F$2)/(1-$F$2^J$17)*($A115-$F$2^(J$17-1)*$B$4*$I$3),0.000001)</f>
        <v>21.803756533604485</v>
      </c>
      <c r="K115" s="1">
        <f>(1-$F$2^J$17)*($M$2+$B$7*LN(J115))/(1-$F$2)+(1-$F$2^(J$17-1))*$R$4+$F$2^(J$17-1)*$M$4</f>
        <v>117.48424330558026</v>
      </c>
      <c r="L115" s="1">
        <f>MAX($B$6*$B$2-(1-$F$2)/(1-$F$2^L$17)*($A115-$F$2^(L$17-1)*$B$4*$I$3),0.000001)</f>
        <v>22.45438460145379</v>
      </c>
      <c r="M115" s="1">
        <f>(1-$F$2^L$17)*($M$2+$B$7*LN(L115))/(1-$F$2)+(1-$F$2^(L$17-1))*$R$4+$F$2^(L$17-1)*$M$4</f>
        <v>117.38987456928726</v>
      </c>
      <c r="N115" s="1">
        <f>MAX($B$6*$B$2-(1-$F$2)/(1-$F$2^N$17)*($A115-$F$2^(N$17-1)*$B$4*$I$3),0.000001)</f>
        <v>22.91428482465274</v>
      </c>
      <c r="O115" s="1">
        <f>(1-$F$2^N$17)*($M$2+$B$7*LN(N115))/(1-$F$2)+(1-$F$2^(N$17-1))*$R$4+$F$2^(N$17-1)*$M$4</f>
        <v>117.30336812615747</v>
      </c>
      <c r="P115" s="1">
        <f t="shared" si="6"/>
        <v>27</v>
      </c>
      <c r="Q115" s="1">
        <f>$R$3/(1-$B$4)</f>
        <v>115.82106318787385</v>
      </c>
      <c r="R115" s="1">
        <f>LN((1-$B$6)*$B$3*$B$2)+$B$7*LN($B$6*$B$3*$B$2+$F$2*Y115)+$B$4*$R$3/(1-$B$4)</f>
        <v>116.26378874268187</v>
      </c>
      <c r="T115" s="1">
        <f t="shared" si="20"/>
        <v>117.7855387185823</v>
      </c>
      <c r="U115" s="1">
        <f t="shared" si="21"/>
        <v>42.60398568391433</v>
      </c>
      <c r="V115" s="1">
        <f t="shared" si="19"/>
        <v>15.844799522538086</v>
      </c>
      <c r="W115" s="1"/>
      <c r="X115" s="1">
        <f t="shared" si="22"/>
        <v>117.7855387185823</v>
      </c>
      <c r="Y115" s="1">
        <f>IF(X115=C115,$I$3,(Z115-$B$6*$B$2+A115)/$F$2)</f>
        <v>42.60398568391433</v>
      </c>
      <c r="Z115" s="1">
        <f t="shared" si="23"/>
        <v>15.844799522538086</v>
      </c>
      <c r="AA115" s="1">
        <f t="shared" si="24"/>
      </c>
      <c r="AB115" s="1">
        <f t="shared" si="25"/>
        <v>15.844799522538086</v>
      </c>
      <c r="AC115" s="1">
        <f t="shared" si="26"/>
      </c>
      <c r="AD115" s="1">
        <f t="shared" si="27"/>
      </c>
      <c r="AE115" s="1">
        <f t="shared" si="28"/>
      </c>
      <c r="AF115">
        <f t="shared" si="29"/>
      </c>
      <c r="AG115">
        <f t="shared" si="30"/>
      </c>
    </row>
    <row r="116" spans="1:33" ht="12.75">
      <c r="A116" s="1">
        <f>A115+$I$3/100</f>
        <v>52.90475845410463</v>
      </c>
      <c r="B116" s="1">
        <f>MAX($B$6*$B$2-A116+$B$4*$I$3,0.00001)</f>
        <v>5.544026752347804</v>
      </c>
      <c r="C116" s="1">
        <f>$M$2+$B$7*LN(B116)+$M$4</f>
        <v>117.65125267642615</v>
      </c>
      <c r="D116" s="1">
        <f>MAX($B$6*$B$2-(1-$F$2)/(1-$F$2^D$17)*($A116-$F$2^(D$17-1)*$B$4*$I$3),0.000001)</f>
        <v>15.687395634543327</v>
      </c>
      <c r="E116" s="1">
        <f>(1-$F$2^D$17)*($M$2+$B$7*LN(D116))/(1-$F$2)+(1-$F$2^(D$17-1))*$R$4+$F$2^(D$17-1)*$M$4</f>
        <v>117.7760416511301</v>
      </c>
      <c r="F116" s="1">
        <f>MAX($B$6*$B$2-(1-$F$2)/(1-$F$2^F$17)*($A116-$F$2^(F$17-1)*$B$4*$I$3),0.000001)</f>
        <v>19.056688736530663</v>
      </c>
      <c r="G116" s="1">
        <f>(1-$F$2^F$17)*($M$2+$B$7*LN(F116))/(1-$F$2)+(1-$F$2^(F$17-1))*$R$4+$F$2^(F$17-1)*$M$4</f>
        <v>117.68361328604107</v>
      </c>
      <c r="H116" s="1">
        <f>MAX($B$6*$B$2-(1-$F$2)/(1-$F$2^H$17)*($A116-$F$2^(H$17-1)*$B$4*$I$3),0.000001)</f>
        <v>20.732509376191487</v>
      </c>
      <c r="I116" s="1">
        <f>(1-$F$2^H$17)*($M$2+$B$7*LN(H116))/(1-$F$2)+(1-$F$2^(H$17-1))*$R$4+$F$2^(H$17-1)*$M$4</f>
        <v>117.57864553782588</v>
      </c>
      <c r="J116" s="1">
        <f>MAX($B$6*$B$2-(1-$F$2)/(1-$F$2^J$17)*($A116-$F$2^(J$17-1)*$B$4*$I$3),0.000001)</f>
        <v>21.73099270283145</v>
      </c>
      <c r="K116" s="1">
        <f>(1-$F$2^J$17)*($M$2+$B$7*LN(J116))/(1-$F$2)+(1-$F$2^(J$17-1))*$R$4+$F$2^(J$17-1)*$M$4</f>
        <v>117.47736463552893</v>
      </c>
      <c r="L116" s="1">
        <f>MAX($B$6*$B$2-(1-$F$2)/(1-$F$2^L$17)*($A116-$F$2^(L$17-1)*$B$4*$I$3),0.000001)</f>
        <v>22.390862186047666</v>
      </c>
      <c r="M116" s="1">
        <f>(1-$F$2^L$17)*($M$2+$B$7*LN(L116))/(1-$F$2)+(1-$F$2^(L$17-1))*$R$4+$F$2^(L$17-1)*$M$4</f>
        <v>117.38319691404745</v>
      </c>
      <c r="N116" s="1">
        <f>MAX($B$6*$B$2-(1-$F$2)/(1-$F$2^N$17)*($A116-$F$2^(N$17-1)*$B$4*$I$3),0.000001)</f>
        <v>22.85729475729604</v>
      </c>
      <c r="O116" s="1">
        <f>(1-$F$2^N$17)*($M$2+$B$7*LN(N116))/(1-$F$2)+(1-$F$2^(N$17-1))*$R$4+$F$2^(N$17-1)*$M$4</f>
        <v>117.29682561540312</v>
      </c>
      <c r="P116" s="1">
        <f t="shared" si="6"/>
        <v>27</v>
      </c>
      <c r="Q116" s="1">
        <f>$R$3/(1-$B$4)</f>
        <v>115.82106318787385</v>
      </c>
      <c r="R116" s="1">
        <f>LN((1-$B$6)*$B$3*$B$2)+$B$7*LN($B$6*$B$3*$B$2+$F$2*Y116)+$B$4*$R$3/(1-$B$4)</f>
        <v>116.26487279811663</v>
      </c>
      <c r="T116" s="1">
        <f t="shared" si="20"/>
        <v>117.7760416511301</v>
      </c>
      <c r="U116" s="1">
        <f t="shared" si="21"/>
        <v>42.7613895719091</v>
      </c>
      <c r="V116" s="1">
        <f t="shared" si="19"/>
        <v>15.687395634543327</v>
      </c>
      <c r="W116" s="1"/>
      <c r="X116" s="1">
        <f t="shared" si="22"/>
        <v>117.7760416511301</v>
      </c>
      <c r="Y116" s="1">
        <f>IF(X116=C116,$I$3,(Z116-$B$6*$B$2+A116)/$F$2)</f>
        <v>42.7613895719091</v>
      </c>
      <c r="Z116" s="1">
        <f t="shared" si="23"/>
        <v>15.687395634543327</v>
      </c>
      <c r="AA116" s="1">
        <f t="shared" si="24"/>
      </c>
      <c r="AB116" s="1">
        <f t="shared" si="25"/>
        <v>15.687395634543327</v>
      </c>
      <c r="AC116" s="1">
        <f t="shared" si="26"/>
      </c>
      <c r="AD116" s="1">
        <f t="shared" si="27"/>
      </c>
      <c r="AE116" s="1">
        <f t="shared" si="28"/>
      </c>
      <c r="AF116">
        <f t="shared" si="29"/>
      </c>
      <c r="AG116">
        <f t="shared" si="30"/>
      </c>
    </row>
    <row r="117" spans="1:33" ht="12.75">
      <c r="A117" s="1">
        <f>A116+$I$3/100</f>
        <v>53.20421935101466</v>
      </c>
      <c r="B117" s="1">
        <f>MAX($B$6*$B$2-A117+$B$4*$I$3,0.00001)</f>
        <v>5.244565855437777</v>
      </c>
      <c r="C117" s="1">
        <f>$M$2+$B$7*LN(B117)+$M$4</f>
        <v>117.62348836545269</v>
      </c>
      <c r="D117" s="1">
        <f>MAX($B$6*$B$2-(1-$F$2)/(1-$F$2^D$17)*($A117-$F$2^(D$17-1)*$B$4*$I$3),0.000001)</f>
        <v>15.52999174654857</v>
      </c>
      <c r="E117" s="1">
        <f>(1-$F$2^D$17)*($M$2+$B$7*LN(D117))/(1-$F$2)+(1-$F$2^(D$17-1))*$R$4+$F$2^(D$17-1)*$M$4</f>
        <v>117.76644881009287</v>
      </c>
      <c r="F117" s="1">
        <f>MAX($B$6*$B$2-(1-$F$2)/(1-$F$2^F$17)*($A117-$F$2^(F$17-1)*$B$4*$I$3),0.000001)</f>
        <v>18.946471508686585</v>
      </c>
      <c r="G117" s="1">
        <f>(1-$F$2^F$17)*($M$2+$B$7*LN(F117))/(1-$F$2)+(1-$F$2^(F$17-1))*$R$4+$F$2^(F$17-1)*$M$4</f>
        <v>117.67573336935536</v>
      </c>
      <c r="H117" s="1">
        <f>MAX($B$6*$B$2-(1-$F$2)/(1-$F$2^H$17)*($A117-$F$2^(H$17-1)*$B$4*$I$3),0.000001)</f>
        <v>20.64576187229352</v>
      </c>
      <c r="I117" s="1">
        <f>(1-$F$2^H$17)*($M$2+$B$7*LN(H117))/(1-$F$2)+(1-$F$2^(H$17-1))*$R$4+$F$2^(H$17-1)*$M$4</f>
        <v>117.5714083738121</v>
      </c>
      <c r="J117" s="1">
        <f>MAX($B$6*$B$2-(1-$F$2)/(1-$F$2^J$17)*($A117-$F$2^(J$17-1)*$B$4*$I$3),0.000001)</f>
        <v>21.65822887205842</v>
      </c>
      <c r="K117" s="1">
        <f>(1-$F$2^J$17)*($M$2+$B$7*LN(J117))/(1-$F$2)+(1-$F$2^(J$17-1))*$R$4+$F$2^(J$17-1)*$M$4</f>
        <v>117.47046289434138</v>
      </c>
      <c r="L117" s="1">
        <f>MAX($B$6*$B$2-(1-$F$2)/(1-$F$2^L$17)*($A117-$F$2^(L$17-1)*$B$4*$I$3),0.000001)</f>
        <v>22.327339770641544</v>
      </c>
      <c r="M117" s="1">
        <f>(1-$F$2^L$17)*($M$2+$B$7*LN(L117))/(1-$F$2)+(1-$F$2^(L$17-1))*$R$4+$F$2^(L$17-1)*$M$4</f>
        <v>117.37650028750103</v>
      </c>
      <c r="N117" s="1">
        <f>MAX($B$6*$B$2-(1-$F$2)/(1-$F$2^N$17)*($A117-$F$2^(N$17-1)*$B$4*$I$3),0.000001)</f>
        <v>22.800304689939342</v>
      </c>
      <c r="O117" s="1">
        <f>(1-$F$2^N$17)*($M$2+$B$7*LN(N117))/(1-$F$2)+(1-$F$2^(N$17-1))*$R$4+$F$2^(N$17-1)*$M$4</f>
        <v>117.29026677183586</v>
      </c>
      <c r="P117" s="1">
        <f t="shared" si="6"/>
        <v>27</v>
      </c>
      <c r="Q117" s="1">
        <f>$R$3/(1-$B$4)</f>
        <v>115.82106318787385</v>
      </c>
      <c r="R117" s="1">
        <f>LN((1-$B$6)*$B$3*$B$2)+$B$7*LN($B$6*$B$3*$B$2+$F$2*Y117)+$B$4*$R$3/(1-$B$4)</f>
        <v>116.2659545082829</v>
      </c>
      <c r="T117" s="1">
        <f t="shared" si="20"/>
        <v>117.76644881009287</v>
      </c>
      <c r="U117" s="1">
        <f t="shared" si="21"/>
        <v>42.91879345990385</v>
      </c>
      <c r="V117" s="1">
        <f t="shared" si="19"/>
        <v>15.52999174654857</v>
      </c>
      <c r="W117" s="1"/>
      <c r="X117" s="1">
        <f t="shared" si="22"/>
        <v>117.76644881009287</v>
      </c>
      <c r="Y117" s="1">
        <f>IF(X117=C117,$I$3,(Z117-$B$6*$B$2+A117)/$F$2)</f>
        <v>42.91879345990385</v>
      </c>
      <c r="Z117" s="1">
        <f t="shared" si="23"/>
        <v>15.52999174654857</v>
      </c>
      <c r="AA117" s="1">
        <f t="shared" si="24"/>
      </c>
      <c r="AB117" s="1">
        <f t="shared" si="25"/>
        <v>15.52999174654857</v>
      </c>
      <c r="AC117" s="1">
        <f t="shared" si="26"/>
      </c>
      <c r="AD117" s="1">
        <f t="shared" si="27"/>
      </c>
      <c r="AE117" s="1">
        <f t="shared" si="28"/>
      </c>
      <c r="AF117">
        <f t="shared" si="29"/>
      </c>
      <c r="AG117">
        <f t="shared" si="30"/>
      </c>
    </row>
    <row r="118" spans="1:33" ht="12.75">
      <c r="A118" s="1">
        <f>A117+$I$3/100</f>
        <v>53.503680247924684</v>
      </c>
      <c r="B118" s="1">
        <f>MAX($B$6*$B$2-A118+$B$4*$I$3,0.00001)</f>
        <v>4.94510495852775</v>
      </c>
      <c r="C118" s="1">
        <f>$M$2+$B$7*LN(B118)+$M$4</f>
        <v>117.59409122777438</v>
      </c>
      <c r="D118" s="1">
        <f>MAX($B$6*$B$2-(1-$F$2)/(1-$F$2^D$17)*($A118-$F$2^(D$17-1)*$B$4*$I$3),0.000001)</f>
        <v>15.372587858553812</v>
      </c>
      <c r="E118" s="1">
        <f>(1-$F$2^D$17)*($M$2+$B$7*LN(D118))/(1-$F$2)+(1-$F$2^(D$17-1))*$R$4+$F$2^(D$17-1)*$M$4</f>
        <v>117.75675824410965</v>
      </c>
      <c r="F118" s="1">
        <f>MAX($B$6*$B$2-(1-$F$2)/(1-$F$2^F$17)*($A118-$F$2^(F$17-1)*$B$4*$I$3),0.000001)</f>
        <v>18.83625428084251</v>
      </c>
      <c r="G118" s="1">
        <f>(1-$F$2^F$17)*($M$2+$B$7*LN(F118))/(1-$F$2)+(1-$F$2^(F$17-1))*$R$4+$F$2^(F$17-1)*$M$4</f>
        <v>117.6678074788831</v>
      </c>
      <c r="H118" s="1">
        <f>MAX($B$6*$B$2-(1-$F$2)/(1-$F$2^H$17)*($A118-$F$2^(H$17-1)*$B$4*$I$3),0.000001)</f>
        <v>20.55901436839555</v>
      </c>
      <c r="I118" s="1">
        <f>(1-$F$2^H$17)*($M$2+$B$7*LN(H118))/(1-$F$2)+(1-$F$2^(H$17-1))*$R$4+$F$2^(H$17-1)*$M$4</f>
        <v>117.56414073722587</v>
      </c>
      <c r="J118" s="1">
        <f>MAX($B$6*$B$2-(1-$F$2)/(1-$F$2^J$17)*($A118-$F$2^(J$17-1)*$B$4*$I$3),0.000001)</f>
        <v>21.58546504128539</v>
      </c>
      <c r="K118" s="1">
        <f>(1-$F$2^J$17)*($M$2+$B$7*LN(J118))/(1-$F$2)+(1-$F$2^(J$17-1))*$R$4+$F$2^(J$17-1)*$M$4</f>
        <v>117.46353792673497</v>
      </c>
      <c r="L118" s="1">
        <f>MAX($B$6*$B$2-(1-$F$2)/(1-$F$2^L$17)*($A118-$F$2^(L$17-1)*$B$4*$I$3),0.000001)</f>
        <v>22.26381735523542</v>
      </c>
      <c r="M118" s="1">
        <f>(1-$F$2^L$17)*($M$2+$B$7*LN(L118))/(1-$F$2)+(1-$F$2^(L$17-1))*$R$4+$F$2^(L$17-1)*$M$4</f>
        <v>117.36978458154536</v>
      </c>
      <c r="N118" s="1">
        <f>MAX($B$6*$B$2-(1-$F$2)/(1-$F$2^N$17)*($A118-$F$2^(N$17-1)*$B$4*$I$3),0.000001)</f>
        <v>22.743314622582645</v>
      </c>
      <c r="O118" s="1">
        <f>(1-$F$2^N$17)*($M$2+$B$7*LN(N118))/(1-$F$2)+(1-$F$2^(N$17-1))*$R$4+$F$2^(N$17-1)*$M$4</f>
        <v>117.2836915137046</v>
      </c>
      <c r="P118" s="1">
        <f t="shared" si="6"/>
        <v>27</v>
      </c>
      <c r="Q118" s="1">
        <f>$R$3/(1-$B$4)</f>
        <v>115.82106318787385</v>
      </c>
      <c r="R118" s="1">
        <f>LN((1-$B$6)*$B$3*$B$2)+$B$7*LN($B$6*$B$3*$B$2+$F$2*Y118)+$B$4*$R$3/(1-$B$4)</f>
        <v>116.2670338833064</v>
      </c>
      <c r="T118" s="1">
        <f t="shared" si="20"/>
        <v>117.75675824410965</v>
      </c>
      <c r="U118" s="1">
        <f t="shared" si="21"/>
        <v>43.07619734789861</v>
      </c>
      <c r="V118" s="1">
        <f t="shared" si="19"/>
        <v>15.372587858553812</v>
      </c>
      <c r="W118" s="1"/>
      <c r="X118" s="1">
        <f t="shared" si="22"/>
        <v>117.75675824410965</v>
      </c>
      <c r="Y118" s="1">
        <f>IF(X118=C118,$I$3,(Z118-$B$6*$B$2+A118)/$F$2)</f>
        <v>43.07619734789861</v>
      </c>
      <c r="Z118" s="1">
        <f t="shared" si="23"/>
        <v>15.372587858553812</v>
      </c>
      <c r="AA118" s="1">
        <f t="shared" si="24"/>
      </c>
      <c r="AB118" s="1">
        <f t="shared" si="25"/>
        <v>15.372587858553812</v>
      </c>
      <c r="AC118" s="1">
        <f t="shared" si="26"/>
      </c>
      <c r="AD118" s="1">
        <f t="shared" si="27"/>
      </c>
      <c r="AE118" s="1">
        <f t="shared" si="28"/>
      </c>
      <c r="AF118">
        <f t="shared" si="29"/>
      </c>
      <c r="AG118">
        <f t="shared" si="30"/>
      </c>
    </row>
    <row r="119" spans="1:33" ht="12.75">
      <c r="A119" s="1">
        <f>A118+$I$3/100</f>
        <v>53.80314114483471</v>
      </c>
      <c r="B119" s="1">
        <f>MAX($B$6*$B$2-A119+$B$4*$I$3,0.00001)</f>
        <v>4.645644061617723</v>
      </c>
      <c r="C119" s="1">
        <f>$M$2+$B$7*LN(B119)+$M$4</f>
        <v>117.56285714256944</v>
      </c>
      <c r="D119" s="1">
        <f>MAX($B$6*$B$2-(1-$F$2)/(1-$F$2^D$17)*($A119-$F$2^(D$17-1)*$B$4*$I$3),0.000001)</f>
        <v>15.215183970559053</v>
      </c>
      <c r="E119" s="1">
        <f>(1-$F$2^D$17)*($M$2+$B$7*LN(D119))/(1-$F$2)+(1-$F$2^(D$17-1))*$R$4+$F$2^(D$17-1)*$M$4</f>
        <v>117.74696794156745</v>
      </c>
      <c r="F119" s="1">
        <f>MAX($B$6*$B$2-(1-$F$2)/(1-$F$2^F$17)*($A119-$F$2^(F$17-1)*$B$4*$I$3),0.000001)</f>
        <v>18.726037052998436</v>
      </c>
      <c r="G119" s="1">
        <f>(1-$F$2^F$17)*($M$2+$B$7*LN(F119))/(1-$F$2)+(1-$F$2^(F$17-1))*$R$4+$F$2^(F$17-1)*$M$4</f>
        <v>117.65983507502494</v>
      </c>
      <c r="H119" s="1">
        <f>MAX($B$6*$B$2-(1-$F$2)/(1-$F$2^H$17)*($A119-$F$2^(H$17-1)*$B$4*$I$3),0.000001)</f>
        <v>20.47226686449759</v>
      </c>
      <c r="I119" s="1">
        <f>(1-$F$2^H$17)*($M$2+$B$7*LN(H119))/(1-$F$2)+(1-$F$2^(H$17-1))*$R$4+$F$2^(H$17-1)*$M$4</f>
        <v>117.55684237036806</v>
      </c>
      <c r="J119" s="1">
        <f>MAX($B$6*$B$2-(1-$F$2)/(1-$F$2^J$17)*($A119-$F$2^(J$17-1)*$B$4*$I$3),0.000001)</f>
        <v>21.512701210512354</v>
      </c>
      <c r="K119" s="1">
        <f>(1-$F$2^J$17)*($M$2+$B$7*LN(J119))/(1-$F$2)+(1-$F$2^(J$17-1))*$R$4+$F$2^(J$17-1)*$M$4</f>
        <v>117.45658957585403</v>
      </c>
      <c r="L119" s="1">
        <f>MAX($B$6*$B$2-(1-$F$2)/(1-$F$2^L$17)*($A119-$F$2^(L$17-1)*$B$4*$I$3),0.000001)</f>
        <v>22.2002949398293</v>
      </c>
      <c r="M119" s="1">
        <f>(1-$F$2^L$17)*($M$2+$B$7*LN(L119))/(1-$F$2)+(1-$F$2^(L$17-1))*$R$4+$F$2^(L$17-1)*$M$4</f>
        <v>117.36304968715115</v>
      </c>
      <c r="N119" s="1">
        <f>MAX($B$6*$B$2-(1-$F$2)/(1-$F$2^N$17)*($A119-$F$2^(N$17-1)*$B$4*$I$3),0.000001)</f>
        <v>22.686324555225948</v>
      </c>
      <c r="O119" s="1">
        <f>(1-$F$2^N$17)*($M$2+$B$7*LN(N119))/(1-$F$2)+(1-$F$2^(N$17-1))*$R$4+$F$2^(N$17-1)*$M$4</f>
        <v>117.277099758643</v>
      </c>
      <c r="P119" s="1">
        <f t="shared" si="6"/>
        <v>27</v>
      </c>
      <c r="Q119" s="1">
        <f>$R$3/(1-$B$4)</f>
        <v>115.82106318787385</v>
      </c>
      <c r="R119" s="1">
        <f>LN((1-$B$6)*$B$3*$B$2)+$B$7*LN($B$6*$B$3*$B$2+$F$2*Y119)+$B$4*$R$3/(1-$B$4)</f>
        <v>116.26811093324739</v>
      </c>
      <c r="T119" s="1">
        <f t="shared" si="20"/>
        <v>117.74696794156745</v>
      </c>
      <c r="U119" s="1">
        <f t="shared" si="21"/>
        <v>43.23360123589337</v>
      </c>
      <c r="V119" s="1">
        <f t="shared" si="19"/>
        <v>15.215183970559053</v>
      </c>
      <c r="W119" s="1"/>
      <c r="X119" s="1">
        <f t="shared" si="22"/>
        <v>117.74696794156745</v>
      </c>
      <c r="Y119" s="1">
        <f>IF(X119=C119,$I$3,(Z119-$B$6*$B$2+A119)/$F$2)</f>
        <v>43.23360123589337</v>
      </c>
      <c r="Z119" s="1">
        <f t="shared" si="23"/>
        <v>15.215183970559053</v>
      </c>
      <c r="AA119" s="1">
        <f t="shared" si="24"/>
      </c>
      <c r="AB119" s="1">
        <f t="shared" si="25"/>
        <v>15.215183970559053</v>
      </c>
      <c r="AC119" s="1">
        <f t="shared" si="26"/>
      </c>
      <c r="AD119" s="1">
        <f t="shared" si="27"/>
      </c>
      <c r="AE119" s="1">
        <f t="shared" si="28"/>
      </c>
      <c r="AF119">
        <f t="shared" si="29"/>
      </c>
      <c r="AG119">
        <f t="shared" si="30"/>
      </c>
    </row>
    <row r="120" spans="1:33" ht="12.75">
      <c r="A120" s="1">
        <f>A119+$I$3/100</f>
        <v>54.10260204174474</v>
      </c>
      <c r="B120" s="1">
        <f>MAX($B$6*$B$2-A120+$B$4*$I$3,0.00001)</f>
        <v>4.346183164707696</v>
      </c>
      <c r="C120" s="1">
        <f>$M$2+$B$7*LN(B120)+$M$4</f>
        <v>117.52954114602342</v>
      </c>
      <c r="D120" s="1">
        <f>MAX($B$6*$B$2-(1-$F$2)/(1-$F$2^D$17)*($A120-$F$2^(D$17-1)*$B$4*$I$3),0.000001)</f>
        <v>15.057780082564296</v>
      </c>
      <c r="E120" s="1">
        <f>(1-$F$2^D$17)*($M$2+$B$7*LN(D120))/(1-$F$2)+(1-$F$2^(D$17-1))*$R$4+$F$2^(D$17-1)*$M$4</f>
        <v>117.73707582809496</v>
      </c>
      <c r="F120" s="1">
        <f>MAX($B$6*$B$2-(1-$F$2)/(1-$F$2^F$17)*($A120-$F$2^(F$17-1)*$B$4*$I$3),0.000001)</f>
        <v>18.61581982515436</v>
      </c>
      <c r="G120" s="1">
        <f>(1-$F$2^F$17)*($M$2+$B$7*LN(F120))/(1-$F$2)+(1-$F$2^(F$17-1))*$R$4+$F$2^(F$17-1)*$M$4</f>
        <v>117.6518156086255</v>
      </c>
      <c r="H120" s="1">
        <f>MAX($B$6*$B$2-(1-$F$2)/(1-$F$2^H$17)*($A120-$F$2^(H$17-1)*$B$4*$I$3),0.000001)</f>
        <v>20.385519360599623</v>
      </c>
      <c r="I120" s="1">
        <f>(1-$F$2^H$17)*($M$2+$B$7*LN(H120))/(1-$F$2)+(1-$F$2^(H$17-1))*$R$4+$F$2^(H$17-1)*$M$4</f>
        <v>117.54951301225671</v>
      </c>
      <c r="J120" s="1">
        <f>MAX($B$6*$B$2-(1-$F$2)/(1-$F$2^J$17)*($A120-$F$2^(J$17-1)*$B$4*$I$3),0.000001)</f>
        <v>21.43993737973932</v>
      </c>
      <c r="K120" s="1">
        <f>(1-$F$2^J$17)*($M$2+$B$7*LN(J120))/(1-$F$2)+(1-$F$2^(J$17-1))*$R$4+$F$2^(J$17-1)*$M$4</f>
        <v>117.4496176832485</v>
      </c>
      <c r="L120" s="1">
        <f>MAX($B$6*$B$2-(1-$F$2)/(1-$F$2^L$17)*($A120-$F$2^(L$17-1)*$B$4*$I$3),0.000001)</f>
        <v>22.136772524423176</v>
      </c>
      <c r="M120" s="1">
        <f>(1-$F$2^L$17)*($M$2+$B$7*LN(L120))/(1-$F$2)+(1-$F$2^(L$17-1))*$R$4+$F$2^(L$17-1)*$M$4</f>
        <v>117.35629549435185</v>
      </c>
      <c r="N120" s="1">
        <f>MAX($B$6*$B$2-(1-$F$2)/(1-$F$2^N$17)*($A120-$F$2^(N$17-1)*$B$4*$I$3),0.000001)</f>
        <v>22.629334487869247</v>
      </c>
      <c r="O120" s="1">
        <f>(1-$F$2^N$17)*($M$2+$B$7*LN(N120))/(1-$F$2)+(1-$F$2^(N$17-1))*$R$4+$F$2^(N$17-1)*$M$4</f>
        <v>117.27049142366319</v>
      </c>
      <c r="P120" s="1">
        <f t="shared" si="6"/>
        <v>27</v>
      </c>
      <c r="Q120" s="1">
        <f>$R$3/(1-$B$4)</f>
        <v>115.82106318787385</v>
      </c>
      <c r="R120" s="1">
        <f>LN((1-$B$6)*$B$3*$B$2)+$B$7*LN($B$6*$B$3*$B$2+$F$2*Y120)+$B$4*$R$3/(1-$B$4)</f>
        <v>116.26918566810126</v>
      </c>
      <c r="T120" s="1">
        <f t="shared" si="20"/>
        <v>117.73707582809496</v>
      </c>
      <c r="U120" s="1">
        <f t="shared" si="21"/>
        <v>43.391005123888135</v>
      </c>
      <c r="V120" s="1">
        <f t="shared" si="19"/>
        <v>15.057780082564296</v>
      </c>
      <c r="W120" s="1"/>
      <c r="X120" s="1">
        <f t="shared" si="22"/>
        <v>117.73707582809496</v>
      </c>
      <c r="Y120" s="1">
        <f>IF(X120=C120,$I$3,(Z120-$B$6*$B$2+A120)/$F$2)</f>
        <v>43.391005123888135</v>
      </c>
      <c r="Z120" s="1">
        <f t="shared" si="23"/>
        <v>15.057780082564296</v>
      </c>
      <c r="AA120" s="1">
        <f t="shared" si="24"/>
      </c>
      <c r="AB120" s="1">
        <f t="shared" si="25"/>
        <v>15.057780082564296</v>
      </c>
      <c r="AC120" s="1">
        <f t="shared" si="26"/>
      </c>
      <c r="AD120" s="1">
        <f t="shared" si="27"/>
      </c>
      <c r="AE120" s="1">
        <f t="shared" si="28"/>
      </c>
      <c r="AF120">
        <f t="shared" si="29"/>
      </c>
      <c r="AG120">
        <f t="shared" si="30"/>
      </c>
    </row>
    <row r="121" spans="1:33" ht="12.75">
      <c r="A121" s="1">
        <f>A120+$I$3/100</f>
        <v>54.402062938654765</v>
      </c>
      <c r="B121" s="1">
        <f>MAX($B$6*$B$2-A121+$B$4*$I$3,0.00001)</f>
        <v>4.046722267797669</v>
      </c>
      <c r="C121" s="1">
        <f>$M$2+$B$7*LN(B121)+$M$4</f>
        <v>117.4938457511843</v>
      </c>
      <c r="D121" s="1">
        <f>MAX($B$6*$B$2-(1-$F$2)/(1-$F$2^D$17)*($A121-$F$2^(D$17-1)*$B$4*$I$3),0.000001)</f>
        <v>14.900376194569537</v>
      </c>
      <c r="E121" s="1">
        <f>(1-$F$2^D$17)*($M$2+$B$7*LN(D121))/(1-$F$2)+(1-$F$2^(D$17-1))*$R$4+$F$2^(D$17-1)*$M$4</f>
        <v>117.72707976392441</v>
      </c>
      <c r="F121" s="1">
        <f>MAX($B$6*$B$2-(1-$F$2)/(1-$F$2^F$17)*($A121-$F$2^(F$17-1)*$B$4*$I$3),0.000001)</f>
        <v>18.505602597310286</v>
      </c>
      <c r="G121" s="1">
        <f>(1-$F$2^F$17)*($M$2+$B$7*LN(F121))/(1-$F$2)+(1-$F$2^(F$17-1))*$R$4+$F$2^(F$17-1)*$M$4</f>
        <v>117.64374852074621</v>
      </c>
      <c r="H121" s="1">
        <f>MAX($B$6*$B$2-(1-$F$2)/(1-$F$2^H$17)*($A121-$F$2^(H$17-1)*$B$4*$I$3),0.000001)</f>
        <v>20.298771856701656</v>
      </c>
      <c r="I121" s="1">
        <f>(1-$F$2^H$17)*($M$2+$B$7*LN(H121))/(1-$F$2)+(1-$F$2^(H$17-1))*$R$4+$F$2^(H$17-1)*$M$4</f>
        <v>117.54215239857102</v>
      </c>
      <c r="J121" s="1">
        <f>MAX($B$6*$B$2-(1-$F$2)/(1-$F$2^J$17)*($A121-$F$2^(J$17-1)*$B$4*$I$3),0.000001)</f>
        <v>21.367173548966292</v>
      </c>
      <c r="K121" s="1">
        <f>(1-$F$2^J$17)*($M$2+$B$7*LN(J121))/(1-$F$2)+(1-$F$2^(J$17-1))*$R$4+$F$2^(J$17-1)*$M$4</f>
        <v>117.44262208885242</v>
      </c>
      <c r="L121" s="1">
        <f>MAX($B$6*$B$2-(1-$F$2)/(1-$F$2^L$17)*($A121-$F$2^(L$17-1)*$B$4*$I$3),0.000001)</f>
        <v>22.073250109017053</v>
      </c>
      <c r="M121" s="1">
        <f>(1-$F$2^L$17)*($M$2+$B$7*LN(L121))/(1-$F$2)+(1-$F$2^(L$17-1))*$R$4+$F$2^(L$17-1)*$M$4</f>
        <v>117.34952189223293</v>
      </c>
      <c r="N121" s="1">
        <f>MAX($B$6*$B$2-(1-$F$2)/(1-$F$2^N$17)*($A121-$F$2^(N$17-1)*$B$4*$I$3),0.000001)</f>
        <v>22.57234442051255</v>
      </c>
      <c r="O121" s="1">
        <f>(1-$F$2^N$17)*($M$2+$B$7*LN(N121))/(1-$F$2)+(1-$F$2^(N$17-1))*$R$4+$F$2^(N$17-1)*$M$4</f>
        <v>117.26386642514949</v>
      </c>
      <c r="P121" s="1">
        <f t="shared" si="6"/>
        <v>27</v>
      </c>
      <c r="Q121" s="1">
        <f>$R$3/(1-$B$4)</f>
        <v>115.82106318787385</v>
      </c>
      <c r="R121" s="1">
        <f>LN((1-$B$6)*$B$3*$B$2)+$B$7*LN($B$6*$B$3*$B$2+$F$2*Y121)+$B$4*$R$3/(1-$B$4)</f>
        <v>116.27025809779909</v>
      </c>
      <c r="T121" s="1">
        <f t="shared" si="20"/>
        <v>117.72707976392441</v>
      </c>
      <c r="U121" s="1">
        <f t="shared" si="21"/>
        <v>43.54840901188289</v>
      </c>
      <c r="V121" s="1">
        <f t="shared" si="19"/>
        <v>14.900376194569537</v>
      </c>
      <c r="W121" s="1"/>
      <c r="X121" s="1">
        <f t="shared" si="22"/>
        <v>117.72707976392441</v>
      </c>
      <c r="Y121" s="1">
        <f>IF(X121=C121,$I$3,(Z121-$B$6*$B$2+A121)/$F$2)</f>
        <v>43.54840901188289</v>
      </c>
      <c r="Z121" s="1">
        <f t="shared" si="23"/>
        <v>14.900376194569537</v>
      </c>
      <c r="AA121" s="1">
        <f t="shared" si="24"/>
      </c>
      <c r="AB121" s="1">
        <f t="shared" si="25"/>
        <v>14.900376194569537</v>
      </c>
      <c r="AC121" s="1">
        <f t="shared" si="26"/>
      </c>
      <c r="AD121" s="1">
        <f t="shared" si="27"/>
      </c>
      <c r="AE121" s="1">
        <f t="shared" si="28"/>
      </c>
      <c r="AF121">
        <f t="shared" si="29"/>
      </c>
      <c r="AG121">
        <f t="shared" si="30"/>
      </c>
    </row>
    <row r="122" spans="1:33" ht="12.75">
      <c r="A122" s="1">
        <f>A121+$I$3/100</f>
        <v>54.70152383556479</v>
      </c>
      <c r="B122" s="1">
        <f>MAX($B$6*$B$2-A122+$B$4*$I$3,0.00001)</f>
        <v>3.7472613708876423</v>
      </c>
      <c r="C122" s="1">
        <f>$M$2+$B$7*LN(B122)+$M$4</f>
        <v>117.45540476880136</v>
      </c>
      <c r="D122" s="1">
        <f>MAX($B$6*$B$2-(1-$F$2)/(1-$F$2^D$17)*($A122-$F$2^(D$17-1)*$B$4*$I$3),0.000001)</f>
        <v>14.74297230657478</v>
      </c>
      <c r="E122" s="1">
        <f>(1-$F$2^D$17)*($M$2+$B$7*LN(D122))/(1-$F$2)+(1-$F$2^(D$17-1))*$R$4+$F$2^(D$17-1)*$M$4</f>
        <v>117.71697754111355</v>
      </c>
      <c r="F122" s="1">
        <f>MAX($B$6*$B$2-(1-$F$2)/(1-$F$2^F$17)*($A122-$F$2^(F$17-1)*$B$4*$I$3),0.000001)</f>
        <v>18.39538536946621</v>
      </c>
      <c r="G122" s="1">
        <f>(1-$F$2^F$17)*($M$2+$B$7*LN(F122))/(1-$F$2)+(1-$F$2^(F$17-1))*$R$4+$F$2^(F$17-1)*$M$4</f>
        <v>117.6356332424317</v>
      </c>
      <c r="H122" s="1">
        <f>MAX($B$6*$B$2-(1-$F$2)/(1-$F$2^H$17)*($A122-$F$2^(H$17-1)*$B$4*$I$3),0.000001)</f>
        <v>20.212024352803688</v>
      </c>
      <c r="I122" s="1">
        <f>(1-$F$2^H$17)*($M$2+$B$7*LN(H122))/(1-$F$2)+(1-$F$2^(H$17-1))*$R$4+$F$2^(H$17-1)*$M$4</f>
        <v>117.53476026159416</v>
      </c>
      <c r="J122" s="1">
        <f>MAX($B$6*$B$2-(1-$F$2)/(1-$F$2^J$17)*($A122-$F$2^(J$17-1)*$B$4*$I$3),0.000001)</f>
        <v>21.294409718193258</v>
      </c>
      <c r="K122" s="1">
        <f>(1-$F$2^J$17)*($M$2+$B$7*LN(J122))/(1-$F$2)+(1-$F$2^(J$17-1))*$R$4+$F$2^(J$17-1)*$M$4</f>
        <v>117.43560263096165</v>
      </c>
      <c r="L122" s="1">
        <f>MAX($B$6*$B$2-(1-$F$2)/(1-$F$2^L$17)*($A122-$F$2^(L$17-1)*$B$4*$I$3),0.000001)</f>
        <v>22.00972769361093</v>
      </c>
      <c r="M122" s="1">
        <f>(1-$F$2^L$17)*($M$2+$B$7*LN(L122))/(1-$F$2)+(1-$F$2^(L$17-1))*$R$4+$F$2^(L$17-1)*$M$4</f>
        <v>117.34272876892082</v>
      </c>
      <c r="N122" s="1">
        <f>MAX($B$6*$B$2-(1-$F$2)/(1-$F$2^N$17)*($A122-$F$2^(N$17-1)*$B$4*$I$3),0.000001)</f>
        <v>22.515354353155853</v>
      </c>
      <c r="O122" s="1">
        <f>(1-$F$2^N$17)*($M$2+$B$7*LN(N122))/(1-$F$2)+(1-$F$2^(N$17-1))*$R$4+$F$2^(N$17-1)*$M$4</f>
        <v>117.25722467885208</v>
      </c>
      <c r="P122" s="1">
        <f t="shared" si="6"/>
        <v>27</v>
      </c>
      <c r="Q122" s="1">
        <f>$R$3/(1-$B$4)</f>
        <v>115.82106318787385</v>
      </c>
      <c r="R122" s="1">
        <f>LN((1-$B$6)*$B$3*$B$2)+$B$7*LN($B$6*$B$3*$B$2+$F$2*Y122)+$B$4*$R$3/(1-$B$4)</f>
        <v>116.2713282322082</v>
      </c>
      <c r="T122" s="1">
        <f t="shared" si="20"/>
        <v>117.71697754111355</v>
      </c>
      <c r="U122" s="1">
        <f t="shared" si="21"/>
        <v>43.70581289987764</v>
      </c>
      <c r="V122" s="1">
        <f t="shared" si="19"/>
        <v>14.74297230657478</v>
      </c>
      <c r="W122" s="1"/>
      <c r="X122" s="1">
        <f t="shared" si="22"/>
        <v>117.71697754111355</v>
      </c>
      <c r="Y122" s="1">
        <f>IF(X122=C122,$I$3,(Z122-$B$6*$B$2+A122)/$F$2)</f>
        <v>43.70581289987764</v>
      </c>
      <c r="Z122" s="1">
        <f t="shared" si="23"/>
        <v>14.74297230657478</v>
      </c>
      <c r="AA122" s="1">
        <f t="shared" si="24"/>
      </c>
      <c r="AB122" s="1">
        <f t="shared" si="25"/>
        <v>14.74297230657478</v>
      </c>
      <c r="AC122" s="1">
        <f t="shared" si="26"/>
      </c>
      <c r="AD122" s="1">
        <f t="shared" si="27"/>
      </c>
      <c r="AE122" s="1">
        <f t="shared" si="28"/>
      </c>
      <c r="AF122">
        <f t="shared" si="29"/>
      </c>
      <c r="AG122">
        <f t="shared" si="30"/>
      </c>
    </row>
    <row r="123" spans="1:33" ht="12.75">
      <c r="A123" s="1">
        <f>A122+$I$3/100</f>
        <v>55.00098473247482</v>
      </c>
      <c r="B123" s="1">
        <f>MAX($B$6*$B$2-A123+$B$4*$I$3,0.00001)</f>
        <v>3.4478004739776154</v>
      </c>
      <c r="C123" s="1">
        <f>$M$2+$B$7*LN(B123)+$M$4</f>
        <v>117.413760374734</v>
      </c>
      <c r="D123" s="1">
        <f>MAX($B$6*$B$2-(1-$F$2)/(1-$F$2^D$17)*($A123-$F$2^(D$17-1)*$B$4*$I$3),0.000001)</f>
        <v>14.585568418580023</v>
      </c>
      <c r="E123" s="1">
        <f>(1-$F$2^D$17)*($M$2+$B$7*LN(D123))/(1-$F$2)+(1-$F$2^(D$17-1))*$R$4+$F$2^(D$17-1)*$M$4</f>
        <v>117.70676688061832</v>
      </c>
      <c r="F123" s="1">
        <f>MAX($B$6*$B$2-(1-$F$2)/(1-$F$2^F$17)*($A123-$F$2^(F$17-1)*$B$4*$I$3),0.000001)</f>
        <v>18.285168141622137</v>
      </c>
      <c r="G123" s="1">
        <f>(1-$F$2^F$17)*($M$2+$B$7*LN(F123))/(1-$F$2)+(1-$F$2^(F$17-1))*$R$4+$F$2^(F$17-1)*$M$4</f>
        <v>117.62746919446889</v>
      </c>
      <c r="H123" s="1">
        <f>MAX($B$6*$B$2-(1-$F$2)/(1-$F$2^H$17)*($A123-$F$2^(H$17-1)*$B$4*$I$3),0.000001)</f>
        <v>20.125276848905727</v>
      </c>
      <c r="I123" s="1">
        <f>(1-$F$2^H$17)*($M$2+$B$7*LN(H123))/(1-$F$2)+(1-$F$2^(H$17-1))*$R$4+$F$2^(H$17-1)*$M$4</f>
        <v>117.52733633015487</v>
      </c>
      <c r="J123" s="1">
        <f>MAX($B$6*$B$2-(1-$F$2)/(1-$F$2^J$17)*($A123-$F$2^(J$17-1)*$B$4*$I$3),0.000001)</f>
        <v>21.221645887420223</v>
      </c>
      <c r="K123" s="1">
        <f>(1-$F$2^J$17)*($M$2+$B$7*LN(J123))/(1-$F$2)+(1-$F$2^(J$17-1))*$R$4+$F$2^(J$17-1)*$M$4</f>
        <v>117.42855914621167</v>
      </c>
      <c r="L123" s="1">
        <f>MAX($B$6*$B$2-(1-$F$2)/(1-$F$2^L$17)*($A123-$F$2^(L$17-1)*$B$4*$I$3),0.000001)</f>
        <v>21.946205278204808</v>
      </c>
      <c r="M123" s="1">
        <f>(1-$F$2^L$17)*($M$2+$B$7*LN(L123))/(1-$F$2)+(1-$F$2^(L$17-1))*$R$4+$F$2^(L$17-1)*$M$4</f>
        <v>117.33591601157201</v>
      </c>
      <c r="N123" s="1">
        <f>MAX($B$6*$B$2-(1-$F$2)/(1-$F$2^N$17)*($A123-$F$2^(N$17-1)*$B$4*$I$3),0.000001)</f>
        <v>22.458364285799156</v>
      </c>
      <c r="O123" s="1">
        <f>(1-$F$2^N$17)*($M$2+$B$7*LN(N123))/(1-$F$2)+(1-$F$2^(N$17-1))*$R$4+$F$2^(N$17-1)*$M$4</f>
        <v>117.25056609988063</v>
      </c>
      <c r="P123" s="1">
        <f t="shared" si="6"/>
        <v>27</v>
      </c>
      <c r="Q123" s="1">
        <f>$R$3/(1-$B$4)</f>
        <v>115.82106318787385</v>
      </c>
      <c r="R123" s="1">
        <f>LN((1-$B$6)*$B$3*$B$2)+$B$7*LN($B$6*$B$3*$B$2+$F$2*Y123)+$B$4*$R$3/(1-$B$4)</f>
        <v>116.27239608113268</v>
      </c>
      <c r="T123" s="1">
        <f t="shared" si="20"/>
        <v>117.70676688061832</v>
      </c>
      <c r="U123" s="1">
        <f t="shared" si="21"/>
        <v>43.8632167878724</v>
      </c>
      <c r="V123" s="1">
        <f t="shared" si="19"/>
        <v>14.585568418580023</v>
      </c>
      <c r="W123" s="1"/>
      <c r="X123" s="1">
        <f t="shared" si="22"/>
        <v>117.70676688061832</v>
      </c>
      <c r="Y123" s="1">
        <f>IF(X123=C123,$I$3,(Z123-$B$6*$B$2+A123)/$F$2)</f>
        <v>43.8632167878724</v>
      </c>
      <c r="Z123" s="1">
        <f t="shared" si="23"/>
        <v>14.585568418580023</v>
      </c>
      <c r="AA123" s="1">
        <f t="shared" si="24"/>
      </c>
      <c r="AB123" s="1">
        <f t="shared" si="25"/>
        <v>14.585568418580023</v>
      </c>
      <c r="AC123" s="1">
        <f t="shared" si="26"/>
      </c>
      <c r="AD123" s="1">
        <f t="shared" si="27"/>
      </c>
      <c r="AE123" s="1">
        <f t="shared" si="28"/>
      </c>
      <c r="AF123">
        <f t="shared" si="29"/>
      </c>
      <c r="AG123">
        <f t="shared" si="30"/>
      </c>
    </row>
    <row r="124" spans="1:33" ht="12.75">
      <c r="A124" s="1">
        <f>A123+$I$3/100</f>
        <v>55.300445629384846</v>
      </c>
      <c r="B124" s="1">
        <f>MAX($B$6*$B$2-A124+$B$4*$I$3,0.00001)</f>
        <v>3.1483395770675884</v>
      </c>
      <c r="C124" s="1">
        <f>$M$2+$B$7*LN(B124)+$M$4</f>
        <v>117.36832973049367</v>
      </c>
      <c r="D124" s="1">
        <f>MAX($B$6*$B$2-(1-$F$2)/(1-$F$2^D$17)*($A124-$F$2^(D$17-1)*$B$4*$I$3),0.000001)</f>
        <v>14.428164530585263</v>
      </c>
      <c r="E124" s="1">
        <f>(1-$F$2^D$17)*($M$2+$B$7*LN(D124))/(1-$F$2)+(1-$F$2^(D$17-1))*$R$4+$F$2^(D$17-1)*$M$4</f>
        <v>117.69644542920686</v>
      </c>
      <c r="F124" s="1">
        <f>MAX($B$6*$B$2-(1-$F$2)/(1-$F$2^F$17)*($A124-$F$2^(F$17-1)*$B$4*$I$3),0.000001)</f>
        <v>18.174950913778062</v>
      </c>
      <c r="G124" s="1">
        <f>(1-$F$2^F$17)*($M$2+$B$7*LN(F124))/(1-$F$2)+(1-$F$2^(F$17-1))*$R$4+$F$2^(F$17-1)*$M$4</f>
        <v>117.61925578713902</v>
      </c>
      <c r="H124" s="1">
        <f>MAX($B$6*$B$2-(1-$F$2)/(1-$F$2^H$17)*($A124-$F$2^(H$17-1)*$B$4*$I$3),0.000001)</f>
        <v>20.03852934500776</v>
      </c>
      <c r="I124" s="1">
        <f>(1-$F$2^H$17)*($M$2+$B$7*LN(H124))/(1-$F$2)+(1-$F$2^(H$17-1))*$R$4+$F$2^(H$17-1)*$M$4</f>
        <v>117.51988032956768</v>
      </c>
      <c r="J124" s="1">
        <f>MAX($B$6*$B$2-(1-$F$2)/(1-$F$2^J$17)*($A124-$F$2^(J$17-1)*$B$4*$I$3),0.000001)</f>
        <v>21.14888205664719</v>
      </c>
      <c r="K124" s="1">
        <f>(1-$F$2^J$17)*($M$2+$B$7*LN(J124))/(1-$F$2)+(1-$F$2^(J$17-1))*$R$4+$F$2^(J$17-1)*$M$4</f>
        <v>117.42149146955455</v>
      </c>
      <c r="L124" s="1">
        <f>MAX($B$6*$B$2-(1-$F$2)/(1-$F$2^L$17)*($A124-$F$2^(L$17-1)*$B$4*$I$3),0.000001)</f>
        <v>21.88268286279869</v>
      </c>
      <c r="M124" s="1">
        <f>(1-$F$2^L$17)*($M$2+$B$7*LN(L124))/(1-$F$2)+(1-$F$2^(L$17-1))*$R$4+$F$2^(L$17-1)*$M$4</f>
        <v>117.32908350636164</v>
      </c>
      <c r="N124" s="1">
        <f>MAX($B$6*$B$2-(1-$F$2)/(1-$F$2^N$17)*($A124-$F$2^(N$17-1)*$B$4*$I$3),0.000001)</f>
        <v>22.401374218442456</v>
      </c>
      <c r="O124" s="1">
        <f>(1-$F$2^N$17)*($M$2+$B$7*LN(N124))/(1-$F$2)+(1-$F$2^(N$17-1))*$R$4+$F$2^(N$17-1)*$M$4</f>
        <v>117.24389060269768</v>
      </c>
      <c r="P124" s="1">
        <f t="shared" si="6"/>
        <v>27</v>
      </c>
      <c r="Q124" s="1">
        <f>$R$3/(1-$B$4)</f>
        <v>115.82106318787385</v>
      </c>
      <c r="R124" s="1">
        <f>LN((1-$B$6)*$B$3*$B$2)+$B$7*LN($B$6*$B$3*$B$2+$F$2*Y124)+$B$4*$R$3/(1-$B$4)</f>
        <v>116.27346165431396</v>
      </c>
      <c r="T124" s="1">
        <f t="shared" si="20"/>
        <v>117.69644542920686</v>
      </c>
      <c r="U124" s="1">
        <f t="shared" si="21"/>
        <v>44.02062067586716</v>
      </c>
      <c r="V124" s="1">
        <f t="shared" si="19"/>
        <v>14.428164530585263</v>
      </c>
      <c r="W124" s="1"/>
      <c r="X124" s="1">
        <f t="shared" si="22"/>
        <v>117.69644542920686</v>
      </c>
      <c r="Y124" s="1">
        <f>IF(X124=C124,$I$3,(Z124-$B$6*$B$2+A124)/$F$2)</f>
        <v>44.02062067586716</v>
      </c>
      <c r="Z124" s="1">
        <f t="shared" si="23"/>
        <v>14.428164530585263</v>
      </c>
      <c r="AA124" s="1">
        <f t="shared" si="24"/>
      </c>
      <c r="AB124" s="1">
        <f t="shared" si="25"/>
        <v>14.428164530585263</v>
      </c>
      <c r="AC124" s="1">
        <f t="shared" si="26"/>
      </c>
      <c r="AD124" s="1">
        <f t="shared" si="27"/>
      </c>
      <c r="AE124" s="1">
        <f t="shared" si="28"/>
      </c>
      <c r="AF124">
        <f t="shared" si="29"/>
      </c>
      <c r="AG124">
        <f t="shared" si="30"/>
      </c>
    </row>
    <row r="125" spans="1:33" ht="12.75">
      <c r="A125" s="1">
        <f>A124+$I$3/100</f>
        <v>55.59990652629487</v>
      </c>
      <c r="B125" s="1">
        <f>MAX($B$6*$B$2-A125+$B$4*$I$3,0.00001)</f>
        <v>2.8488786801575614</v>
      </c>
      <c r="C125" s="1">
        <f>$M$2+$B$7*LN(B125)+$M$4</f>
        <v>117.31835486840929</v>
      </c>
      <c r="D125" s="1">
        <f>MAX($B$6*$B$2-(1-$F$2)/(1-$F$2^D$17)*($A125-$F$2^(D$17-1)*$B$4*$I$3),0.000001)</f>
        <v>14.270760642590506</v>
      </c>
      <c r="E125" s="1">
        <f>(1-$F$2^D$17)*($M$2+$B$7*LN(D125))/(1-$F$2)+(1-$F$2^(D$17-1))*$R$4+$F$2^(D$17-1)*$M$4</f>
        <v>117.68601075620421</v>
      </c>
      <c r="F125" s="1">
        <f>MAX($B$6*$B$2-(1-$F$2)/(1-$F$2^F$17)*($A125-$F$2^(F$17-1)*$B$4*$I$3),0.000001)</f>
        <v>18.06473368593398</v>
      </c>
      <c r="G125" s="1">
        <f>(1-$F$2^F$17)*($M$2+$B$7*LN(F125))/(1-$F$2)+(1-$F$2^(F$17-1))*$R$4+$F$2^(F$17-1)*$M$4</f>
        <v>117.61099241996197</v>
      </c>
      <c r="H125" s="1">
        <f>MAX($B$6*$B$2-(1-$F$2)/(1-$F$2^H$17)*($A125-$F$2^(H$17-1)*$B$4*$I$3),0.000001)</f>
        <v>19.951781841109796</v>
      </c>
      <c r="I125" s="1">
        <f>(1-$F$2^H$17)*($M$2+$B$7*LN(H125))/(1-$F$2)+(1-$F$2^(H$17-1))*$R$4+$F$2^(H$17-1)*$M$4</f>
        <v>117.51239198157208</v>
      </c>
      <c r="J125" s="1">
        <f>MAX($B$6*$B$2-(1-$F$2)/(1-$F$2^J$17)*($A125-$F$2^(J$17-1)*$B$4*$I$3),0.000001)</f>
        <v>21.07611822587416</v>
      </c>
      <c r="K125" s="1">
        <f>(1-$F$2^J$17)*($M$2+$B$7*LN(J125))/(1-$F$2)+(1-$F$2^(J$17-1))*$R$4+$F$2^(J$17-1)*$M$4</f>
        <v>117.41439943423592</v>
      </c>
      <c r="L125" s="1">
        <f>MAX($B$6*$B$2-(1-$F$2)/(1-$F$2^L$17)*($A125-$F$2^(L$17-1)*$B$4*$I$3),0.000001)</f>
        <v>21.819160447392562</v>
      </c>
      <c r="M125" s="1">
        <f>(1-$F$2^L$17)*($M$2+$B$7*LN(L125))/(1-$F$2)+(1-$F$2^(L$17-1))*$R$4+$F$2^(L$17-1)*$M$4</f>
        <v>117.32223113847219</v>
      </c>
      <c r="N125" s="1">
        <f>MAX($B$6*$B$2-(1-$F$2)/(1-$F$2^N$17)*($A125-$F$2^(N$17-1)*$B$4*$I$3),0.000001)</f>
        <v>22.34438415108576</v>
      </c>
      <c r="O125" s="1">
        <f>(1-$F$2^N$17)*($M$2+$B$7*LN(N125))/(1-$F$2)+(1-$F$2^(N$17-1))*$R$4+$F$2^(N$17-1)*$M$4</f>
        <v>117.23719810111211</v>
      </c>
      <c r="P125" s="1">
        <f t="shared" si="6"/>
        <v>27</v>
      </c>
      <c r="Q125" s="1">
        <f>$R$3/(1-$B$4)</f>
        <v>115.82106318787385</v>
      </c>
      <c r="R125" s="1">
        <f>LN((1-$B$6)*$B$3*$B$2)+$B$7*LN($B$6*$B$3*$B$2+$F$2*Y125)+$B$4*$R$3/(1-$B$4)</f>
        <v>116.27452496143128</v>
      </c>
      <c r="T125" s="1">
        <f t="shared" si="20"/>
        <v>117.68601075620421</v>
      </c>
      <c r="U125" s="1">
        <f t="shared" si="21"/>
        <v>44.17802456386191</v>
      </c>
      <c r="V125" s="1">
        <f t="shared" si="19"/>
        <v>14.270760642590506</v>
      </c>
      <c r="W125" s="1"/>
      <c r="X125" s="1">
        <f t="shared" si="22"/>
        <v>117.68601075620421</v>
      </c>
      <c r="Y125" s="1">
        <f>IF(X125=C125,$I$3,(Z125-$B$6*$B$2+A125)/$F$2)</f>
        <v>44.17802456386191</v>
      </c>
      <c r="Z125" s="1">
        <f t="shared" si="23"/>
        <v>14.270760642590506</v>
      </c>
      <c r="AA125" s="1">
        <f t="shared" si="24"/>
      </c>
      <c r="AB125" s="1">
        <f t="shared" si="25"/>
        <v>14.270760642590506</v>
      </c>
      <c r="AC125" s="1">
        <f t="shared" si="26"/>
      </c>
      <c r="AD125" s="1">
        <f t="shared" si="27"/>
      </c>
      <c r="AE125" s="1">
        <f t="shared" si="28"/>
      </c>
      <c r="AF125">
        <f t="shared" si="29"/>
      </c>
      <c r="AG125">
        <f t="shared" si="30"/>
      </c>
    </row>
    <row r="126" spans="1:33" ht="12.75">
      <c r="A126" s="1">
        <f>A125+$I$3/100</f>
        <v>55.8993674232049</v>
      </c>
      <c r="B126" s="1">
        <f>MAX($B$6*$B$2-A126+$B$4*$I$3,0.00001)</f>
        <v>2.5494177832475344</v>
      </c>
      <c r="C126" s="1">
        <f>$M$2+$B$7*LN(B126)+$M$4</f>
        <v>117.2628246391615</v>
      </c>
      <c r="D126" s="1">
        <f>MAX($B$6*$B$2-(1-$F$2)/(1-$F$2^D$17)*($A126-$F$2^(D$17-1)*$B$4*$I$3),0.000001)</f>
        <v>14.113356754595747</v>
      </c>
      <c r="E126" s="1">
        <f>(1-$F$2^D$17)*($M$2+$B$7*LN(D126))/(1-$F$2)+(1-$F$2^(D$17-1))*$R$4+$F$2^(D$17-1)*$M$4</f>
        <v>117.67546035005637</v>
      </c>
      <c r="F126" s="1">
        <f>MAX($B$6*$B$2-(1-$F$2)/(1-$F$2^F$17)*($A126-$F$2^(F$17-1)*$B$4*$I$3),0.000001)</f>
        <v>17.95451645808991</v>
      </c>
      <c r="G126" s="1">
        <f>(1-$F$2^F$17)*($M$2+$B$7*LN(F126))/(1-$F$2)+(1-$F$2^(F$17-1))*$R$4+$F$2^(F$17-1)*$M$4</f>
        <v>117.6026784814328</v>
      </c>
      <c r="H126" s="1">
        <f>MAX($B$6*$B$2-(1-$F$2)/(1-$F$2^H$17)*($A126-$F$2^(H$17-1)*$B$4*$I$3),0.000001)</f>
        <v>19.865034337211828</v>
      </c>
      <c r="I126" s="1">
        <f>(1-$F$2^H$17)*($M$2+$B$7*LN(H126))/(1-$F$2)+(1-$F$2^(H$17-1))*$R$4+$F$2^(H$17-1)*$M$4</f>
        <v>117.50487100427003</v>
      </c>
      <c r="J126" s="1">
        <f>MAX($B$6*$B$2-(1-$F$2)/(1-$F$2^J$17)*($A126-$F$2^(J$17-1)*$B$4*$I$3),0.000001)</f>
        <v>21.003354395101127</v>
      </c>
      <c r="K126" s="1">
        <f>(1-$F$2^J$17)*($M$2+$B$7*LN(J126))/(1-$F$2)+(1-$F$2^(J$17-1))*$R$4+$F$2^(J$17-1)*$M$4</f>
        <v>117.40728287177127</v>
      </c>
      <c r="L126" s="1">
        <f>MAX($B$6*$B$2-(1-$F$2)/(1-$F$2^L$17)*($A126-$F$2^(L$17-1)*$B$4*$I$3),0.000001)</f>
        <v>21.755638031986443</v>
      </c>
      <c r="M126" s="1">
        <f>(1-$F$2^L$17)*($M$2+$B$7*LN(L126))/(1-$F$2)+(1-$F$2^(L$17-1))*$R$4+$F$2^(L$17-1)*$M$4</f>
        <v>117.31535879208184</v>
      </c>
      <c r="N126" s="1">
        <f>MAX($B$6*$B$2-(1-$F$2)/(1-$F$2^N$17)*($A126-$F$2^(N$17-1)*$B$4*$I$3),0.000001)</f>
        <v>22.287394083729062</v>
      </c>
      <c r="O126" s="1">
        <f>(1-$F$2^N$17)*($M$2+$B$7*LN(N126))/(1-$F$2)+(1-$F$2^(N$17-1))*$R$4+$F$2^(N$17-1)*$M$4</f>
        <v>117.23048850827251</v>
      </c>
      <c r="P126" s="1">
        <f t="shared" si="6"/>
        <v>27</v>
      </c>
      <c r="Q126" s="1">
        <f>$R$3/(1-$B$4)</f>
        <v>115.82106318787385</v>
      </c>
      <c r="R126" s="1">
        <f>LN((1-$B$6)*$B$3*$B$2)+$B$7*LN($B$6*$B$3*$B$2+$F$2*Y126)+$B$4*$R$3/(1-$B$4)</f>
        <v>116.2755860121023</v>
      </c>
      <c r="T126" s="1">
        <f t="shared" si="20"/>
        <v>117.67546035005637</v>
      </c>
      <c r="U126" s="1">
        <f t="shared" si="21"/>
        <v>44.33542845185668</v>
      </c>
      <c r="V126" s="1">
        <f t="shared" si="19"/>
        <v>14.113356754595747</v>
      </c>
      <c r="W126" s="1"/>
      <c r="X126" s="1">
        <f t="shared" si="22"/>
        <v>117.67546035005637</v>
      </c>
      <c r="Y126" s="1">
        <f>IF(X126=C126,$I$3,(Z126-$B$6*$B$2+A126)/$F$2)</f>
        <v>44.33542845185668</v>
      </c>
      <c r="Z126" s="1">
        <f t="shared" si="23"/>
        <v>14.113356754595747</v>
      </c>
      <c r="AA126" s="1">
        <f t="shared" si="24"/>
      </c>
      <c r="AB126" s="1">
        <f t="shared" si="25"/>
        <v>14.113356754595747</v>
      </c>
      <c r="AC126" s="1">
        <f t="shared" si="26"/>
      </c>
      <c r="AD126" s="1">
        <f t="shared" si="27"/>
      </c>
      <c r="AE126" s="1">
        <f t="shared" si="28"/>
      </c>
      <c r="AF126">
        <f t="shared" si="29"/>
      </c>
      <c r="AG126">
        <f t="shared" si="30"/>
      </c>
    </row>
    <row r="127" spans="1:33" ht="12.75">
      <c r="A127" s="1">
        <f>A126+$I$3/100</f>
        <v>56.19882832011493</v>
      </c>
      <c r="B127" s="1">
        <f>MAX($B$6*$B$2-A127+$B$4*$I$3,0.00001)</f>
        <v>2.2499568863375075</v>
      </c>
      <c r="C127" s="1">
        <f>$M$2+$B$7*LN(B127)+$M$4</f>
        <v>117.20034765996088</v>
      </c>
      <c r="D127" s="1">
        <f>MAX($B$6*$B$2-(1-$F$2)/(1-$F$2^D$17)*($A127-$F$2^(D$17-1)*$B$4*$I$3),0.000001)</f>
        <v>13.955952866600988</v>
      </c>
      <c r="E127" s="1">
        <f>(1-$F$2^D$17)*($M$2+$B$7*LN(D127))/(1-$F$2)+(1-$F$2^(D$17-1))*$R$4+$F$2^(D$17-1)*$M$4</f>
        <v>117.66479161470184</v>
      </c>
      <c r="F127" s="1">
        <f>MAX($B$6*$B$2-(1-$F$2)/(1-$F$2^F$17)*($A127-$F$2^(F$17-1)*$B$4*$I$3),0.000001)</f>
        <v>17.84429923024583</v>
      </c>
      <c r="G127" s="1">
        <f>(1-$F$2^F$17)*($M$2+$B$7*LN(F127))/(1-$F$2)+(1-$F$2^(F$17-1))*$R$4+$F$2^(F$17-1)*$M$4</f>
        <v>117.59431334875028</v>
      </c>
      <c r="H127" s="1">
        <f>MAX($B$6*$B$2-(1-$F$2)/(1-$F$2^H$17)*($A127-$F$2^(H$17-1)*$B$4*$I$3),0.000001)</f>
        <v>19.778286833313864</v>
      </c>
      <c r="I127" s="1">
        <f>(1-$F$2^H$17)*($M$2+$B$7*LN(H127))/(1-$F$2)+(1-$F$2^(H$17-1))*$R$4+$F$2^(H$17-1)*$M$4</f>
        <v>117.49731711206246</v>
      </c>
      <c r="J127" s="1">
        <f>MAX($B$6*$B$2-(1-$F$2)/(1-$F$2^J$17)*($A127-$F$2^(J$17-1)*$B$4*$I$3),0.000001)</f>
        <v>20.930590564328096</v>
      </c>
      <c r="K127" s="1">
        <f>(1-$F$2^J$17)*($M$2+$B$7*LN(J127))/(1-$F$2)+(1-$F$2^(J$17-1))*$R$4+$F$2^(J$17-1)*$M$4</f>
        <v>117.40014161192197</v>
      </c>
      <c r="L127" s="1">
        <f>MAX($B$6*$B$2-(1-$F$2)/(1-$F$2^L$17)*($A127-$F$2^(L$17-1)*$B$4*$I$3),0.000001)</f>
        <v>21.69211561658032</v>
      </c>
      <c r="M127" s="1">
        <f>(1-$F$2^L$17)*($M$2+$B$7*LN(L127))/(1-$F$2)+(1-$F$2^(L$17-1))*$R$4+$F$2^(L$17-1)*$M$4</f>
        <v>117.30846635035275</v>
      </c>
      <c r="N127" s="1">
        <f>MAX($B$6*$B$2-(1-$F$2)/(1-$F$2^N$17)*($A127-$F$2^(N$17-1)*$B$4*$I$3),0.000001)</f>
        <v>22.23040401637236</v>
      </c>
      <c r="O127" s="1">
        <f>(1-$F$2^N$17)*($M$2+$B$7*LN(N127))/(1-$F$2)+(1-$F$2^(N$17-1))*$R$4+$F$2^(N$17-1)*$M$4</f>
        <v>117.22376173666031</v>
      </c>
      <c r="P127" s="1">
        <f t="shared" si="6"/>
        <v>27</v>
      </c>
      <c r="Q127" s="1">
        <f>$R$3/(1-$B$4)</f>
        <v>115.82106318787385</v>
      </c>
      <c r="R127" s="1">
        <f>LN((1-$B$6)*$B$3*$B$2)+$B$7*LN($B$6*$B$3*$B$2+$F$2*Y127)+$B$4*$R$3/(1-$B$4)</f>
        <v>116.27664481588354</v>
      </c>
      <c r="T127" s="1">
        <f t="shared" si="20"/>
        <v>117.66479161470184</v>
      </c>
      <c r="U127" s="1">
        <f t="shared" si="21"/>
        <v>44.49283233985143</v>
      </c>
      <c r="V127" s="1">
        <f t="shared" si="19"/>
        <v>13.955952866600988</v>
      </c>
      <c r="W127" s="1"/>
      <c r="X127" s="1">
        <f t="shared" si="22"/>
        <v>117.66479161470184</v>
      </c>
      <c r="Y127" s="1">
        <f>IF(X127=C127,$I$3,(Z127-$B$6*$B$2+A127)/$F$2)</f>
        <v>44.49283233985143</v>
      </c>
      <c r="Z127" s="1">
        <f t="shared" si="23"/>
        <v>13.955952866600988</v>
      </c>
      <c r="AA127" s="1">
        <f t="shared" si="24"/>
      </c>
      <c r="AB127" s="1">
        <f t="shared" si="25"/>
        <v>13.955952866600988</v>
      </c>
      <c r="AC127" s="1">
        <f t="shared" si="26"/>
      </c>
      <c r="AD127" s="1">
        <f t="shared" si="27"/>
      </c>
      <c r="AE127" s="1">
        <f t="shared" si="28"/>
      </c>
      <c r="AF127">
        <f t="shared" si="29"/>
      </c>
      <c r="AG127">
        <f t="shared" si="30"/>
      </c>
    </row>
    <row r="128" spans="1:33" ht="12.75">
      <c r="A128" s="1">
        <f>A127+$I$3/100</f>
        <v>56.498289217024954</v>
      </c>
      <c r="B128" s="1">
        <f>MAX($B$6*$B$2-A128+$B$4*$I$3,0.00001)</f>
        <v>1.9504959894274805</v>
      </c>
      <c r="C128" s="1">
        <f>$M$2+$B$7*LN(B128)+$M$4</f>
        <v>117.12893397965131</v>
      </c>
      <c r="D128" s="1">
        <f>MAX($B$6*$B$2-(1-$F$2)/(1-$F$2^D$17)*($A128-$F$2^(D$17-1)*$B$4*$I$3),0.000001)</f>
        <v>13.798548978606231</v>
      </c>
      <c r="E128" s="1">
        <f>(1-$F$2^D$17)*($M$2+$B$7*LN(D128))/(1-$F$2)+(1-$F$2^(D$17-1))*$R$4+$F$2^(D$17-1)*$M$4</f>
        <v>117.65400186573723</v>
      </c>
      <c r="F128" s="1">
        <f>MAX($B$6*$B$2-(1-$F$2)/(1-$F$2^F$17)*($A128-$F$2^(F$17-1)*$B$4*$I$3),0.000001)</f>
        <v>17.73408200240176</v>
      </c>
      <c r="G128" s="1">
        <f>(1-$F$2^F$17)*($M$2+$B$7*LN(F128))/(1-$F$2)+(1-$F$2^(F$17-1))*$R$4+$F$2^(F$17-1)*$M$4</f>
        <v>117.58589638753685</v>
      </c>
      <c r="H128" s="1">
        <f>MAX($B$6*$B$2-(1-$F$2)/(1-$F$2^H$17)*($A128-$F$2^(H$17-1)*$B$4*$I$3),0.000001)</f>
        <v>19.691539329415896</v>
      </c>
      <c r="I128" s="1">
        <f>(1-$F$2^H$17)*($M$2+$B$7*LN(H128))/(1-$F$2)+(1-$F$2^(H$17-1))*$R$4+$F$2^(H$17-1)*$M$4</f>
        <v>117.489730015584</v>
      </c>
      <c r="J128" s="1">
        <f>MAX($B$6*$B$2-(1-$F$2)/(1-$F$2^J$17)*($A128-$F$2^(J$17-1)*$B$4*$I$3),0.000001)</f>
        <v>20.85782673355506</v>
      </c>
      <c r="K128" s="1">
        <f>(1-$F$2^J$17)*($M$2+$B$7*LN(J128))/(1-$F$2)+(1-$F$2^(J$17-1))*$R$4+$F$2^(J$17-1)*$M$4</f>
        <v>117.39297548267079</v>
      </c>
      <c r="L128" s="1">
        <f>MAX($B$6*$B$2-(1-$F$2)/(1-$F$2^L$17)*($A128-$F$2^(L$17-1)*$B$4*$I$3),0.000001)</f>
        <v>21.628593201174198</v>
      </c>
      <c r="M128" s="1">
        <f>(1-$F$2^L$17)*($M$2+$B$7*LN(L128))/(1-$F$2)+(1-$F$2^(L$17-1))*$R$4+$F$2^(L$17-1)*$M$4</f>
        <v>117.30155369541914</v>
      </c>
      <c r="N128" s="1">
        <f>MAX($B$6*$B$2-(1-$F$2)/(1-$F$2^N$17)*($A128-$F$2^(N$17-1)*$B$4*$I$3),0.000001)</f>
        <v>22.173413949015664</v>
      </c>
      <c r="O128" s="1">
        <f>(1-$F$2^N$17)*($M$2+$B$7*LN(N128))/(1-$F$2)+(1-$F$2^(N$17-1))*$R$4+$F$2^(N$17-1)*$M$4</f>
        <v>117.217017698083</v>
      </c>
      <c r="P128" s="1">
        <f t="shared" si="6"/>
        <v>27</v>
      </c>
      <c r="Q128" s="1">
        <f>$R$3/(1-$B$4)</f>
        <v>115.82106318787385</v>
      </c>
      <c r="R128" s="1">
        <f>LN((1-$B$6)*$B$3*$B$2)+$B$7*LN($B$6*$B$3*$B$2+$F$2*Y128)+$B$4*$R$3/(1-$B$4)</f>
        <v>116.27770138227098</v>
      </c>
      <c r="T128" s="1">
        <f t="shared" si="20"/>
        <v>117.65400186573723</v>
      </c>
      <c r="U128" s="1">
        <f t="shared" si="21"/>
        <v>44.650236227846186</v>
      </c>
      <c r="V128" s="1">
        <f t="shared" si="19"/>
        <v>13.798548978606231</v>
      </c>
      <c r="W128" s="1"/>
      <c r="X128" s="1">
        <f t="shared" si="22"/>
        <v>117.65400186573723</v>
      </c>
      <c r="Y128" s="1">
        <f>IF(X128=C128,$I$3,(Z128-$B$6*$B$2+A128)/$F$2)</f>
        <v>44.650236227846186</v>
      </c>
      <c r="Z128" s="1">
        <f t="shared" si="23"/>
        <v>13.798548978606231</v>
      </c>
      <c r="AA128" s="1">
        <f t="shared" si="24"/>
      </c>
      <c r="AB128" s="1">
        <f t="shared" si="25"/>
        <v>13.798548978606231</v>
      </c>
      <c r="AC128" s="1">
        <f t="shared" si="26"/>
      </c>
      <c r="AD128" s="1">
        <f t="shared" si="27"/>
      </c>
      <c r="AE128" s="1">
        <f t="shared" si="28"/>
      </c>
      <c r="AF128">
        <f t="shared" si="29"/>
      </c>
      <c r="AG128">
        <f t="shared" si="30"/>
      </c>
    </row>
    <row r="129" spans="1:33" ht="12.75">
      <c r="A129" s="1">
        <f>A128+$I$3/100</f>
        <v>56.79775011393498</v>
      </c>
      <c r="B129" s="1">
        <f>MAX($B$6*$B$2-A129+$B$4*$I$3,0.00001)</f>
        <v>1.6510350925174535</v>
      </c>
      <c r="C129" s="1">
        <f>$M$2+$B$7*LN(B129)+$M$4</f>
        <v>117.04559334276964</v>
      </c>
      <c r="D129" s="1">
        <f>MAX($B$6*$B$2-(1-$F$2)/(1-$F$2^D$17)*($A129-$F$2^(D$17-1)*$B$4*$I$3),0.000001)</f>
        <v>13.641145090611474</v>
      </c>
      <c r="E129" s="1">
        <f>(1-$F$2^D$17)*($M$2+$B$7*LN(D129))/(1-$F$2)+(1-$F$2^(D$17-1))*$R$4+$F$2^(D$17-1)*$M$4</f>
        <v>117.643088326363</v>
      </c>
      <c r="F129" s="1">
        <f>MAX($B$6*$B$2-(1-$F$2)/(1-$F$2^F$17)*($A129-$F$2^(F$17-1)*$B$4*$I$3),0.000001)</f>
        <v>17.62386477455768</v>
      </c>
      <c r="G129" s="1">
        <f>(1-$F$2^F$17)*($M$2+$B$7*LN(F129))/(1-$F$2)+(1-$F$2^(F$17-1))*$R$4+$F$2^(F$17-1)*$M$4</f>
        <v>117.57742695155002</v>
      </c>
      <c r="H129" s="1">
        <f>MAX($B$6*$B$2-(1-$F$2)/(1-$F$2^H$17)*($A129-$F$2^(H$17-1)*$B$4*$I$3),0.000001)</f>
        <v>19.604791825517935</v>
      </c>
      <c r="I129" s="1">
        <f>(1-$F$2^H$17)*($M$2+$B$7*LN(H129))/(1-$F$2)+(1-$F$2^(H$17-1))*$R$4+$F$2^(H$17-1)*$M$4</f>
        <v>117.4821094216367</v>
      </c>
      <c r="J129" s="1">
        <f>MAX($B$6*$B$2-(1-$F$2)/(1-$F$2^J$17)*($A129-$F$2^(J$17-1)*$B$4*$I$3),0.000001)</f>
        <v>20.78506290278203</v>
      </c>
      <c r="K129" s="1">
        <f>(1-$F$2^J$17)*($M$2+$B$7*LN(J129))/(1-$F$2)+(1-$F$2^(J$17-1))*$R$4+$F$2^(J$17-1)*$M$4</f>
        <v>117.3857843101971</v>
      </c>
      <c r="L129" s="1">
        <f>MAX($B$6*$B$2-(1-$F$2)/(1-$F$2^L$17)*($A129-$F$2^(L$17-1)*$B$4*$I$3),0.000001)</f>
        <v>21.565070785768075</v>
      </c>
      <c r="M129" s="1">
        <f>(1-$F$2^L$17)*($M$2+$B$7*LN(L129))/(1-$F$2)+(1-$F$2^(L$17-1))*$R$4+$F$2^(L$17-1)*$M$4</f>
        <v>117.29462070837523</v>
      </c>
      <c r="N129" s="1">
        <f>MAX($B$6*$B$2-(1-$F$2)/(1-$F$2^N$17)*($A129-$F$2^(N$17-1)*$B$4*$I$3),0.000001)</f>
        <v>22.116423881658967</v>
      </c>
      <c r="O129" s="1">
        <f>(1-$F$2^N$17)*($M$2+$B$7*LN(N129))/(1-$F$2)+(1-$F$2^(N$17-1))*$R$4+$F$2^(N$17-1)*$M$4</f>
        <v>117.21025630366718</v>
      </c>
      <c r="P129" s="1">
        <f t="shared" si="6"/>
        <v>27</v>
      </c>
      <c r="Q129" s="1">
        <f>$R$3/(1-$B$4)</f>
        <v>115.82106318787385</v>
      </c>
      <c r="R129" s="1">
        <f>LN((1-$B$6)*$B$3*$B$2)+$B$7*LN($B$6*$B$3*$B$2+$F$2*Y129)+$B$4*$R$3/(1-$B$4)</f>
        <v>116.2787557207005</v>
      </c>
      <c r="T129" s="1">
        <f t="shared" si="20"/>
        <v>117.643088326363</v>
      </c>
      <c r="U129" s="1">
        <f t="shared" si="21"/>
        <v>44.80764011584095</v>
      </c>
      <c r="V129" s="1">
        <f t="shared" si="19"/>
        <v>13.641145090611474</v>
      </c>
      <c r="W129" s="1"/>
      <c r="X129" s="1">
        <f t="shared" si="22"/>
        <v>117.643088326363</v>
      </c>
      <c r="Y129" s="1">
        <f>IF(X129=C129,$I$3,(Z129-$B$6*$B$2+A129)/$F$2)</f>
        <v>44.80764011584095</v>
      </c>
      <c r="Z129" s="1">
        <f t="shared" si="23"/>
        <v>13.641145090611474</v>
      </c>
      <c r="AA129" s="1">
        <f t="shared" si="24"/>
      </c>
      <c r="AB129" s="1">
        <f t="shared" si="25"/>
        <v>13.641145090611474</v>
      </c>
      <c r="AC129" s="1">
        <f t="shared" si="26"/>
      </c>
      <c r="AD129" s="1">
        <f t="shared" si="27"/>
      </c>
      <c r="AE129" s="1">
        <f t="shared" si="28"/>
      </c>
      <c r="AF129">
        <f t="shared" si="29"/>
      </c>
      <c r="AG129">
        <f t="shared" si="30"/>
      </c>
    </row>
    <row r="130" spans="1:33" ht="12.75">
      <c r="A130" s="1">
        <f>A129+$I$3/100</f>
        <v>57.09721101084501</v>
      </c>
      <c r="B130" s="1">
        <f>MAX($B$6*$B$2-A130+$B$4*$I$3,0.00001)</f>
        <v>1.3515741956074265</v>
      </c>
      <c r="C130" s="1">
        <f>$M$2+$B$7*LN(B130)+$M$4</f>
        <v>116.94552712472745</v>
      </c>
      <c r="D130" s="1">
        <f>MAX($B$6*$B$2-(1-$F$2)/(1-$F$2^D$17)*($A130-$F$2^(D$17-1)*$B$4*$I$3),0.000001)</f>
        <v>13.483741202616716</v>
      </c>
      <c r="E130" s="1">
        <f>(1-$F$2^D$17)*($M$2+$B$7*LN(D130))/(1-$F$2)+(1-$F$2^(D$17-1))*$R$4+$F$2^(D$17-1)*$M$4</f>
        <v>117.63204812309387</v>
      </c>
      <c r="F130" s="1">
        <f>MAX($B$6*$B$2-(1-$F$2)/(1-$F$2^F$17)*($A130-$F$2^(F$17-1)*$B$4*$I$3),0.000001)</f>
        <v>17.513647546713607</v>
      </c>
      <c r="G130" s="1">
        <f>(1-$F$2^F$17)*($M$2+$B$7*LN(F130))/(1-$F$2)+(1-$F$2^(F$17-1))*$R$4+$F$2^(F$17-1)*$M$4</f>
        <v>117.56890438238455</v>
      </c>
      <c r="H130" s="1">
        <f>MAX($B$6*$B$2-(1-$F$2)/(1-$F$2^H$17)*($A130-$F$2^(H$17-1)*$B$4*$I$3),0.000001)</f>
        <v>19.518044321619968</v>
      </c>
      <c r="I130" s="1">
        <f>(1-$F$2^H$17)*($M$2+$B$7*LN(H130))/(1-$F$2)+(1-$F$2^(H$17-1))*$R$4+$F$2^(H$17-1)*$M$4</f>
        <v>117.4744550331218</v>
      </c>
      <c r="J130" s="1">
        <f>MAX($B$6*$B$2-(1-$F$2)/(1-$F$2^J$17)*($A130-$F$2^(J$17-1)*$B$4*$I$3),0.000001)</f>
        <v>20.712299072008996</v>
      </c>
      <c r="K130" s="1">
        <f>(1-$F$2^J$17)*($M$2+$B$7*LN(J130))/(1-$F$2)+(1-$F$2^(J$17-1))*$R$4+$F$2^(J$17-1)*$M$4</f>
        <v>117.37856791885152</v>
      </c>
      <c r="L130" s="1">
        <f>MAX($B$6*$B$2-(1-$F$2)/(1-$F$2^L$17)*($A130-$F$2^(L$17-1)*$B$4*$I$3),0.000001)</f>
        <v>21.501548370361952</v>
      </c>
      <c r="M130" s="1">
        <f>(1-$F$2^L$17)*($M$2+$B$7*LN(L130))/(1-$F$2)+(1-$F$2^(L$17-1))*$R$4+$F$2^(L$17-1)*$M$4</f>
        <v>117.2876672692629</v>
      </c>
      <c r="N130" s="1">
        <f>MAX($B$6*$B$2-(1-$F$2)/(1-$F$2^N$17)*($A130-$F$2^(N$17-1)*$B$4*$I$3),0.000001)</f>
        <v>22.05943381430227</v>
      </c>
      <c r="O130" s="1">
        <f>(1-$F$2^N$17)*($M$2+$B$7*LN(N130))/(1-$F$2)+(1-$F$2^(N$17-1))*$R$4+$F$2^(N$17-1)*$M$4</f>
        <v>117.20347746385153</v>
      </c>
      <c r="P130" s="1">
        <f t="shared" si="6"/>
        <v>27</v>
      </c>
      <c r="Q130" s="1">
        <f>$R$3/(1-$B$4)</f>
        <v>115.82106318787385</v>
      </c>
      <c r="R130" s="1">
        <f>LN((1-$B$6)*$B$3*$B$2)+$B$7*LN($B$6*$B$3*$B$2+$F$2*Y130)+$B$4*$R$3/(1-$B$4)</f>
        <v>116.27980784054843</v>
      </c>
      <c r="T130" s="1">
        <f t="shared" si="20"/>
        <v>117.63204812309387</v>
      </c>
      <c r="U130" s="1">
        <f t="shared" si="21"/>
        <v>44.965044003835715</v>
      </c>
      <c r="V130" s="1">
        <f t="shared" si="19"/>
        <v>13.483741202616716</v>
      </c>
      <c r="W130" s="1"/>
      <c r="X130" s="1">
        <f t="shared" si="22"/>
        <v>117.63204812309387</v>
      </c>
      <c r="Y130" s="1">
        <f>IF(X130=C130,$I$3,(Z130-$B$6*$B$2+A130)/$F$2)</f>
        <v>44.965044003835715</v>
      </c>
      <c r="Z130" s="1">
        <f t="shared" si="23"/>
        <v>13.483741202616716</v>
      </c>
      <c r="AA130" s="1">
        <f t="shared" si="24"/>
      </c>
      <c r="AB130" s="1">
        <f t="shared" si="25"/>
        <v>13.483741202616716</v>
      </c>
      <c r="AC130" s="1">
        <f t="shared" si="26"/>
      </c>
      <c r="AD130" s="1">
        <f t="shared" si="27"/>
      </c>
      <c r="AE130" s="1">
        <f t="shared" si="28"/>
      </c>
      <c r="AF130">
        <f t="shared" si="29"/>
      </c>
      <c r="AG130">
        <f t="shared" si="30"/>
      </c>
    </row>
    <row r="131" spans="1:33" ht="12.75">
      <c r="A131" s="1">
        <f>A130+$I$3/100</f>
        <v>57.396671907755035</v>
      </c>
      <c r="B131" s="1">
        <f>MAX($B$6*$B$2-A131+$B$4*$I$3,0.00001)</f>
        <v>1.0521132986973996</v>
      </c>
      <c r="C131" s="1">
        <f>$M$2+$B$7*LN(B131)+$M$4</f>
        <v>116.8202925362074</v>
      </c>
      <c r="D131" s="1">
        <f>MAX($B$6*$B$2-(1-$F$2)/(1-$F$2^D$17)*($A131-$F$2^(D$17-1)*$B$4*$I$3),0.000001)</f>
        <v>13.32633731462196</v>
      </c>
      <c r="E131" s="1">
        <f>(1-$F$2^D$17)*($M$2+$B$7*LN(D131))/(1-$F$2)+(1-$F$2^(D$17-1))*$R$4+$F$2^(D$17-1)*$M$4</f>
        <v>117.62087828121733</v>
      </c>
      <c r="F131" s="1">
        <f>MAX($B$6*$B$2-(1-$F$2)/(1-$F$2^F$17)*($A131-$F$2^(F$17-1)*$B$4*$I$3),0.000001)</f>
        <v>17.403430318869532</v>
      </c>
      <c r="G131" s="1">
        <f>(1-$F$2^F$17)*($M$2+$B$7*LN(F131))/(1-$F$2)+(1-$F$2^(F$17-1))*$R$4+$F$2^(F$17-1)*$M$4</f>
        <v>117.56032800916527</v>
      </c>
      <c r="H131" s="1">
        <f>MAX($B$6*$B$2-(1-$F$2)/(1-$F$2^H$17)*($A131-$F$2^(H$17-1)*$B$4*$I$3),0.000001)</f>
        <v>19.431296817722</v>
      </c>
      <c r="I131" s="1">
        <f>(1-$F$2^H$17)*($M$2+$B$7*LN(H131))/(1-$F$2)+(1-$F$2^(H$17-1))*$R$4+$F$2^(H$17-1)*$M$4</f>
        <v>117.46676654897041</v>
      </c>
      <c r="J131" s="1">
        <f>MAX($B$6*$B$2-(1-$F$2)/(1-$F$2^J$17)*($A131-$F$2^(J$17-1)*$B$4*$I$3),0.000001)</f>
        <v>20.639535241235965</v>
      </c>
      <c r="K131" s="1">
        <f>(1-$F$2^J$17)*($M$2+$B$7*LN(J131))/(1-$F$2)+(1-$F$2^(J$17-1))*$R$4+$F$2^(J$17-1)*$M$4</f>
        <v>117.37132613113022</v>
      </c>
      <c r="L131" s="1">
        <f>MAX($B$6*$B$2-(1-$F$2)/(1-$F$2^L$17)*($A131-$F$2^(L$17-1)*$B$4*$I$3),0.000001)</f>
        <v>21.43802595495583</v>
      </c>
      <c r="M131" s="1">
        <f>(1-$F$2^L$17)*($M$2+$B$7*LN(L131))/(1-$F$2)+(1-$F$2^(L$17-1))*$R$4+$F$2^(L$17-1)*$M$4</f>
        <v>117.28069325705928</v>
      </c>
      <c r="N131" s="1">
        <f>MAX($B$6*$B$2-(1-$F$2)/(1-$F$2^N$17)*($A131-$F$2^(N$17-1)*$B$4*$I$3),0.000001)</f>
        <v>22.002443746945573</v>
      </c>
      <c r="O131" s="1">
        <f>(1-$F$2^N$17)*($M$2+$B$7*LN(N131))/(1-$F$2)+(1-$F$2^(N$17-1))*$R$4+$F$2^(N$17-1)*$M$4</f>
        <v>117.19668108837968</v>
      </c>
      <c r="P131" s="1">
        <f t="shared" si="6"/>
        <v>27</v>
      </c>
      <c r="Q131" s="1">
        <f>$R$3/(1-$B$4)</f>
        <v>115.82106318787385</v>
      </c>
      <c r="R131" s="1">
        <f>LN((1-$B$6)*$B$3*$B$2)+$B$7*LN($B$6*$B$3*$B$2+$F$2*Y131)+$B$4*$R$3/(1-$B$4)</f>
        <v>116.28085775113202</v>
      </c>
      <c r="T131" s="1">
        <f t="shared" si="20"/>
        <v>117.62087828121733</v>
      </c>
      <c r="U131" s="1">
        <f t="shared" si="21"/>
        <v>45.12244789183047</v>
      </c>
      <c r="V131" s="1">
        <f t="shared" si="19"/>
        <v>13.32633731462196</v>
      </c>
      <c r="W131" s="1"/>
      <c r="X131" s="1">
        <f t="shared" si="22"/>
        <v>117.62087828121733</v>
      </c>
      <c r="Y131" s="1">
        <f>IF(X131=C131,$I$3,(Z131-$B$6*$B$2+A131)/$F$2)</f>
        <v>45.12244789183047</v>
      </c>
      <c r="Z131" s="1">
        <f t="shared" si="23"/>
        <v>13.32633731462196</v>
      </c>
      <c r="AA131" s="1">
        <f t="shared" si="24"/>
      </c>
      <c r="AB131" s="1">
        <f t="shared" si="25"/>
        <v>13.32633731462196</v>
      </c>
      <c r="AC131" s="1">
        <f t="shared" si="26"/>
      </c>
      <c r="AD131" s="1">
        <f t="shared" si="27"/>
      </c>
      <c r="AE131" s="1">
        <f t="shared" si="28"/>
      </c>
      <c r="AF131">
        <f t="shared" si="29"/>
      </c>
      <c r="AG131">
        <f t="shared" si="30"/>
      </c>
    </row>
    <row r="132" spans="1:33" ht="12.75">
      <c r="A132" s="1">
        <f>A131+$I$3/100</f>
        <v>57.69613280466506</v>
      </c>
      <c r="B132" s="1">
        <f>MAX($B$6*$B$2-A132+$B$4*$I$3,0.00001)</f>
        <v>0.7526524017873726</v>
      </c>
      <c r="C132" s="1">
        <f>$M$2+$B$7*LN(B132)+$M$4</f>
        <v>116.65281624497199</v>
      </c>
      <c r="D132" s="1">
        <f>MAX($B$6*$B$2-(1-$F$2)/(1-$F$2^D$17)*($A132-$F$2^(D$17-1)*$B$4*$I$3),0.000001)</f>
        <v>13.168933426627202</v>
      </c>
      <c r="E132" s="1">
        <f>(1-$F$2^D$17)*($M$2+$B$7*LN(D132))/(1-$F$2)+(1-$F$2^(D$17-1))*$R$4+$F$2^(D$17-1)*$M$4</f>
        <v>117.60957571998244</v>
      </c>
      <c r="F132" s="1">
        <f>MAX($B$6*$B$2-(1-$F$2)/(1-$F$2^F$17)*($A132-$F$2^(F$17-1)*$B$4*$I$3),0.000001)</f>
        <v>17.293213091025457</v>
      </c>
      <c r="G132" s="1">
        <f>(1-$F$2^F$17)*($M$2+$B$7*LN(F132))/(1-$F$2)+(1-$F$2^(F$17-1))*$R$4+$F$2^(F$17-1)*$M$4</f>
        <v>117.55169714823036</v>
      </c>
      <c r="H132" s="1">
        <f>MAX($B$6*$B$2-(1-$F$2)/(1-$F$2^H$17)*($A132-$F$2^(H$17-1)*$B$4*$I$3),0.000001)</f>
        <v>19.344549313824032</v>
      </c>
      <c r="I132" s="1">
        <f>(1-$F$2^H$17)*($M$2+$B$7*LN(H132))/(1-$F$2)+(1-$F$2^(H$17-1))*$R$4+$F$2^(H$17-1)*$M$4</f>
        <v>117.4590436640724</v>
      </c>
      <c r="J132" s="1">
        <f>MAX($B$6*$B$2-(1-$F$2)/(1-$F$2^J$17)*($A132-$F$2^(J$17-1)*$B$4*$I$3),0.000001)</f>
        <v>20.566771410462934</v>
      </c>
      <c r="K132" s="1">
        <f>(1-$F$2^J$17)*($M$2+$B$7*LN(J132))/(1-$F$2)+(1-$F$2^(J$17-1))*$R$4+$F$2^(J$17-1)*$M$4</f>
        <v>117.36405876764866</v>
      </c>
      <c r="L132" s="1">
        <f>MAX($B$6*$B$2-(1-$F$2)/(1-$F$2^L$17)*($A132-$F$2^(L$17-1)*$B$4*$I$3),0.000001)</f>
        <v>21.374503539549707</v>
      </c>
      <c r="M132" s="1">
        <f>(1-$F$2^L$17)*($M$2+$B$7*LN(L132))/(1-$F$2)+(1-$F$2^(L$17-1))*$R$4+$F$2^(L$17-1)*$M$4</f>
        <v>117.2736985496641</v>
      </c>
      <c r="N132" s="1">
        <f>MAX($B$6*$B$2-(1-$F$2)/(1-$F$2^N$17)*($A132-$F$2^(N$17-1)*$B$4*$I$3),0.000001)</f>
        <v>21.945453679588873</v>
      </c>
      <c r="O132" s="1">
        <f>(1-$F$2^N$17)*($M$2+$B$7*LN(N132))/(1-$F$2)+(1-$F$2^(N$17-1))*$R$4+$F$2^(N$17-1)*$M$4</f>
        <v>117.18986708629305</v>
      </c>
      <c r="P132" s="1">
        <f aca="true" t="shared" si="31" ref="P132:P195">$B$6*$B$3*$B$2</f>
        <v>27</v>
      </c>
      <c r="Q132" s="1">
        <f>$R$3/(1-$B$4)</f>
        <v>115.82106318787385</v>
      </c>
      <c r="R132" s="1">
        <f>LN((1-$B$6)*$B$3*$B$2)+$B$7*LN($B$6*$B$3*$B$2+$F$2*Y132)+$B$4*$R$3/(1-$B$4)</f>
        <v>116.28190546170994</v>
      </c>
      <c r="T132" s="1">
        <f t="shared" si="20"/>
        <v>117.60957571998244</v>
      </c>
      <c r="U132" s="1">
        <f t="shared" si="21"/>
        <v>45.27985177982522</v>
      </c>
      <c r="V132" s="1">
        <f t="shared" si="19"/>
        <v>13.168933426627202</v>
      </c>
      <c r="W132" s="1"/>
      <c r="X132" s="1">
        <f t="shared" si="22"/>
        <v>117.60957571998244</v>
      </c>
      <c r="Y132" s="1">
        <f>IF(X132=C132,$I$3,(Z132-$B$6*$B$2+A132)/$F$2)</f>
        <v>45.27985177982522</v>
      </c>
      <c r="Z132" s="1">
        <f t="shared" si="23"/>
        <v>13.168933426627202</v>
      </c>
      <c r="AA132" s="1">
        <f t="shared" si="24"/>
      </c>
      <c r="AB132" s="1">
        <f t="shared" si="25"/>
        <v>13.168933426627202</v>
      </c>
      <c r="AC132" s="1">
        <f t="shared" si="26"/>
      </c>
      <c r="AD132" s="1">
        <f t="shared" si="27"/>
      </c>
      <c r="AE132" s="1">
        <f t="shared" si="28"/>
      </c>
      <c r="AF132">
        <f t="shared" si="29"/>
      </c>
      <c r="AG132">
        <f t="shared" si="30"/>
      </c>
    </row>
    <row r="133" spans="1:33" ht="12.75">
      <c r="A133" s="1">
        <f>A132+$I$3/100</f>
        <v>57.99559370157509</v>
      </c>
      <c r="B133" s="1">
        <f>MAX($B$6*$B$2-A133+$B$4*$I$3,0.00001)</f>
        <v>0.4531915048773456</v>
      </c>
      <c r="C133" s="1">
        <f>$M$2+$B$7*LN(B133)+$M$4</f>
        <v>116.39917188537925</v>
      </c>
      <c r="D133" s="1">
        <f>MAX($B$6*$B$2-(1-$F$2)/(1-$F$2^D$17)*($A133-$F$2^(D$17-1)*$B$4*$I$3),0.000001)</f>
        <v>13.011529538632441</v>
      </c>
      <c r="E133" s="1">
        <f>(1-$F$2^D$17)*($M$2+$B$7*LN(D133))/(1-$F$2)+(1-$F$2^(D$17-1))*$R$4+$F$2^(D$17-1)*$M$4</f>
        <v>117.59813724749922</v>
      </c>
      <c r="F133" s="1">
        <f>MAX($B$6*$B$2-(1-$F$2)/(1-$F$2^F$17)*($A133-$F$2^(F$17-1)*$B$4*$I$3),0.000001)</f>
        <v>17.18299586318138</v>
      </c>
      <c r="G133" s="1">
        <f>(1-$F$2^F$17)*($M$2+$B$7*LN(F133))/(1-$F$2)+(1-$F$2^(F$17-1))*$R$4+$F$2^(F$17-1)*$M$4</f>
        <v>117.54301110280412</v>
      </c>
      <c r="H133" s="1">
        <f>MAX($B$6*$B$2-(1-$F$2)/(1-$F$2^H$17)*($A133-$F$2^(H$17-1)*$B$4*$I$3),0.000001)</f>
        <v>19.25780180992607</v>
      </c>
      <c r="I133" s="1">
        <f>(1-$F$2^H$17)*($M$2+$B$7*LN(H133))/(1-$F$2)+(1-$F$2^(H$17-1))*$R$4+$F$2^(H$17-1)*$M$4</f>
        <v>117.45128606920366</v>
      </c>
      <c r="J133" s="1">
        <f>MAX($B$6*$B$2-(1-$F$2)/(1-$F$2^J$17)*($A133-$F$2^(J$17-1)*$B$4*$I$3),0.000001)</f>
        <v>20.4940075796899</v>
      </c>
      <c r="K133" s="1">
        <f>(1-$F$2^J$17)*($M$2+$B$7*LN(J133))/(1-$F$2)+(1-$F$2^(J$17-1))*$R$4+$F$2^(J$17-1)*$M$4</f>
        <v>117.35676564711503</v>
      </c>
      <c r="L133" s="1">
        <f>MAX($B$6*$B$2-(1-$F$2)/(1-$F$2^L$17)*($A133-$F$2^(L$17-1)*$B$4*$I$3),0.000001)</f>
        <v>21.310981124143588</v>
      </c>
      <c r="M133" s="1">
        <f>(1-$F$2^L$17)*($M$2+$B$7*LN(L133))/(1-$F$2)+(1-$F$2^(L$17-1))*$R$4+$F$2^(L$17-1)*$M$4</f>
        <v>117.26668302388688</v>
      </c>
      <c r="N133" s="1">
        <f>MAX($B$6*$B$2-(1-$F$2)/(1-$F$2^N$17)*($A133-$F$2^(N$17-1)*$B$4*$I$3),0.000001)</f>
        <v>21.888463612232176</v>
      </c>
      <c r="O133" s="1">
        <f>(1-$F$2^N$17)*($M$2+$B$7*LN(N133))/(1-$F$2)+(1-$F$2^(N$17-1))*$R$4+$F$2^(N$17-1)*$M$4</f>
        <v>117.18303536592344</v>
      </c>
      <c r="P133" s="1">
        <f t="shared" si="31"/>
        <v>27</v>
      </c>
      <c r="Q133" s="1">
        <f>$R$3/(1-$B$4)</f>
        <v>115.82106318787385</v>
      </c>
      <c r="R133" s="1">
        <f>LN((1-$B$6)*$B$3*$B$2)+$B$7*LN($B$6*$B$3*$B$2+$F$2*Y133)+$B$4*$R$3/(1-$B$4)</f>
        <v>116.28295098148281</v>
      </c>
      <c r="T133" s="1">
        <f t="shared" si="20"/>
        <v>117.59813724749922</v>
      </c>
      <c r="U133" s="1">
        <f t="shared" si="21"/>
        <v>45.43725566781998</v>
      </c>
      <c r="V133" s="1">
        <f t="shared" si="19"/>
        <v>13.011529538632441</v>
      </c>
      <c r="W133" s="1"/>
      <c r="X133" s="1">
        <f t="shared" si="22"/>
        <v>117.59813724749922</v>
      </c>
      <c r="Y133" s="1">
        <f>IF(X133=C133,$I$3,(Z133-$B$6*$B$2+A133)/$F$2)</f>
        <v>45.43725566781998</v>
      </c>
      <c r="Z133" s="1">
        <f t="shared" si="23"/>
        <v>13.011529538632441</v>
      </c>
      <c r="AA133" s="1">
        <f t="shared" si="24"/>
      </c>
      <c r="AB133" s="1">
        <f t="shared" si="25"/>
        <v>13.011529538632441</v>
      </c>
      <c r="AC133" s="1">
        <f t="shared" si="26"/>
      </c>
      <c r="AD133" s="1">
        <f t="shared" si="27"/>
      </c>
      <c r="AE133" s="1">
        <f t="shared" si="28"/>
      </c>
      <c r="AF133">
        <f t="shared" si="29"/>
      </c>
      <c r="AG133">
        <f t="shared" si="30"/>
      </c>
    </row>
    <row r="134" spans="1:33" ht="12.75">
      <c r="A134" s="1">
        <f>A133+$I$3/100</f>
        <v>58.295054598485116</v>
      </c>
      <c r="B134" s="1">
        <f>MAX($B$6*$B$2-A134+$B$4*$I$3,0.00001)</f>
        <v>0.15373060796731863</v>
      </c>
      <c r="C134" s="1">
        <f>$M$2+$B$7*LN(B134)+$M$4</f>
        <v>115.85861537911238</v>
      </c>
      <c r="D134" s="1">
        <f>MAX($B$6*$B$2-(1-$F$2)/(1-$F$2^D$17)*($A134-$F$2^(D$17-1)*$B$4*$I$3),0.000001)</f>
        <v>12.854125650637688</v>
      </c>
      <c r="E134" s="1">
        <f>(1-$F$2^D$17)*($M$2+$B$7*LN(D134))/(1-$F$2)+(1-$F$2^(D$17-1))*$R$4+$F$2^(D$17-1)*$M$4</f>
        <v>117.58655955532774</v>
      </c>
      <c r="F134" s="1">
        <f>MAX($B$6*$B$2-(1-$F$2)/(1-$F$2^F$17)*($A134-$F$2^(F$17-1)*$B$4*$I$3),0.000001)</f>
        <v>17.072778635337308</v>
      </c>
      <c r="G134" s="1">
        <f>(1-$F$2^F$17)*($M$2+$B$7*LN(F134))/(1-$F$2)+(1-$F$2^(F$17-1))*$R$4+$F$2^(F$17-1)*$M$4</f>
        <v>117.53426916265951</v>
      </c>
      <c r="H134" s="1">
        <f>MAX($B$6*$B$2-(1-$F$2)/(1-$F$2^H$17)*($A134-$F$2^(H$17-1)*$B$4*$I$3),0.000001)</f>
        <v>19.171054306028104</v>
      </c>
      <c r="I134" s="1">
        <f>(1-$F$2^H$17)*($M$2+$B$7*LN(H134))/(1-$F$2)+(1-$F$2^(H$17-1))*$R$4+$F$2^(H$17-1)*$M$4</f>
        <v>117.44349345095199</v>
      </c>
      <c r="J134" s="1">
        <f>MAX($B$6*$B$2-(1-$F$2)/(1-$F$2^J$17)*($A134-$F$2^(J$17-1)*$B$4*$I$3),0.000001)</f>
        <v>20.421243748916865</v>
      </c>
      <c r="K134" s="1">
        <f>(1-$F$2^J$17)*($M$2+$B$7*LN(J134))/(1-$F$2)+(1-$F$2^(J$17-1))*$R$4+$F$2^(J$17-1)*$M$4</f>
        <v>117.34944658630297</v>
      </c>
      <c r="L134" s="1">
        <f>MAX($B$6*$B$2-(1-$F$2)/(1-$F$2^L$17)*($A134-$F$2^(L$17-1)*$B$4*$I$3),0.000001)</f>
        <v>21.24745870873746</v>
      </c>
      <c r="M134" s="1">
        <f>(1-$F$2^L$17)*($M$2+$B$7*LN(L134))/(1-$F$2)+(1-$F$2^(L$17-1))*$R$4+$F$2^(L$17-1)*$M$4</f>
        <v>117.25964655543387</v>
      </c>
      <c r="N134" s="1">
        <f>MAX($B$6*$B$2-(1-$F$2)/(1-$F$2^N$17)*($A134-$F$2^(N$17-1)*$B$4*$I$3),0.000001)</f>
        <v>21.83147354487548</v>
      </c>
      <c r="O134" s="1">
        <f>(1-$F$2^N$17)*($M$2+$B$7*LN(N134))/(1-$F$2)+(1-$F$2^(N$17-1))*$R$4+$F$2^(N$17-1)*$M$4</f>
        <v>117.17618583488577</v>
      </c>
      <c r="P134" s="1">
        <f t="shared" si="31"/>
        <v>27</v>
      </c>
      <c r="Q134" s="1">
        <f>$R$3/(1-$B$4)</f>
        <v>115.82106318787385</v>
      </c>
      <c r="R134" s="1">
        <f>LN((1-$B$6)*$B$3*$B$2)+$B$7*LN($B$6*$B$3*$B$2+$F$2*Y134)+$B$4*$R$3/(1-$B$4)</f>
        <v>116.28399431959366</v>
      </c>
      <c r="T134" s="1">
        <f t="shared" si="20"/>
        <v>117.58655955532774</v>
      </c>
      <c r="U134" s="1">
        <f t="shared" si="21"/>
        <v>45.594659555814744</v>
      </c>
      <c r="V134" s="1">
        <f t="shared" si="19"/>
        <v>12.854125650637688</v>
      </c>
      <c r="W134" s="1"/>
      <c r="X134" s="1">
        <f t="shared" si="22"/>
        <v>117.58655955532774</v>
      </c>
      <c r="Y134" s="1">
        <f>IF(X134=C134,$I$3,(Z134-$B$6*$B$2+A134)/$F$2)</f>
        <v>45.594659555814744</v>
      </c>
      <c r="Z134" s="1">
        <f t="shared" si="23"/>
        <v>12.854125650637688</v>
      </c>
      <c r="AA134" s="1">
        <f t="shared" si="24"/>
      </c>
      <c r="AB134" s="1">
        <f t="shared" si="25"/>
        <v>12.854125650637688</v>
      </c>
      <c r="AC134" s="1">
        <f t="shared" si="26"/>
      </c>
      <c r="AD134" s="1">
        <f t="shared" si="27"/>
      </c>
      <c r="AE134" s="1">
        <f t="shared" si="28"/>
      </c>
      <c r="AF134">
        <f t="shared" si="29"/>
      </c>
      <c r="AG134">
        <f t="shared" si="30"/>
      </c>
    </row>
    <row r="135" spans="1:33" ht="12.75">
      <c r="A135" s="1">
        <f>A134+$I$3/100</f>
        <v>58.59451549539514</v>
      </c>
      <c r="B135" s="1">
        <f>MAX($B$6*$B$2-A135+$B$4*$I$3,0.00001)</f>
        <v>1E-05</v>
      </c>
      <c r="C135" s="1">
        <f>$M$2+$B$7*LN(B135)+$M$4</f>
        <v>111.03842940027327</v>
      </c>
      <c r="D135" s="1">
        <f>MAX($B$6*$B$2-(1-$F$2)/(1-$F$2^D$17)*($A135-$F$2^(D$17-1)*$B$4*$I$3),0.000001)</f>
        <v>12.696721762642923</v>
      </c>
      <c r="E135" s="1">
        <f>(1-$F$2^D$17)*($M$2+$B$7*LN(D135))/(1-$F$2)+(1-$F$2^(D$17-1))*$R$4+$F$2^(D$17-1)*$M$4</f>
        <v>117.57483921273374</v>
      </c>
      <c r="F135" s="1">
        <f>MAX($B$6*$B$2-(1-$F$2)/(1-$F$2^F$17)*($A135-$F$2^(F$17-1)*$B$4*$I$3),0.000001)</f>
        <v>16.962561407493226</v>
      </c>
      <c r="G135" s="1">
        <f>(1-$F$2^F$17)*($M$2+$B$7*LN(F135))/(1-$F$2)+(1-$F$2^(F$17-1))*$R$4+$F$2^(F$17-1)*$M$4</f>
        <v>117.52547060376969</v>
      </c>
      <c r="H135" s="1">
        <f>MAX($B$6*$B$2-(1-$F$2)/(1-$F$2^H$17)*($A135-$F$2^(H$17-1)*$B$4*$I$3),0.000001)</f>
        <v>19.08430680213014</v>
      </c>
      <c r="I135" s="1">
        <f>(1-$F$2^H$17)*($M$2+$B$7*LN(H135))/(1-$F$2)+(1-$F$2^(H$17-1))*$R$4+$F$2^(H$17-1)*$M$4</f>
        <v>117.43566549164092</v>
      </c>
      <c r="J135" s="1">
        <f>MAX($B$6*$B$2-(1-$F$2)/(1-$F$2^J$17)*($A135-$F$2^(J$17-1)*$B$4*$I$3),0.000001)</f>
        <v>20.348479918143838</v>
      </c>
      <c r="K135" s="1">
        <f>(1-$F$2^J$17)*($M$2+$B$7*LN(J135))/(1-$F$2)+(1-$F$2^(J$17-1))*$R$4+$F$2^(J$17-1)*$M$4</f>
        <v>117.34210140002412</v>
      </c>
      <c r="L135" s="1">
        <f>MAX($B$6*$B$2-(1-$F$2)/(1-$F$2^L$17)*($A135-$F$2^(L$17-1)*$B$4*$I$3),0.000001)</f>
        <v>21.183936293331342</v>
      </c>
      <c r="M135" s="1">
        <f>(1-$F$2^L$17)*($M$2+$B$7*LN(L135))/(1-$F$2)+(1-$F$2^(L$17-1))*$R$4+$F$2^(L$17-1)*$M$4</f>
        <v>117.2525890188949</v>
      </c>
      <c r="N135" s="1">
        <f>MAX($B$6*$B$2-(1-$F$2)/(1-$F$2^N$17)*($A135-$F$2^(N$17-1)*$B$4*$I$3),0.000001)</f>
        <v>21.77448347751878</v>
      </c>
      <c r="O135" s="1">
        <f>(1-$F$2^N$17)*($M$2+$B$7*LN(N135))/(1-$F$2)+(1-$F$2^(N$17-1))*$R$4+$F$2^(N$17-1)*$M$4</f>
        <v>117.16931840007047</v>
      </c>
      <c r="P135" s="1">
        <f t="shared" si="31"/>
        <v>27</v>
      </c>
      <c r="Q135" s="1">
        <f>$R$3/(1-$B$4)</f>
        <v>115.82106318787385</v>
      </c>
      <c r="R135" s="1">
        <f>LN((1-$B$6)*$B$3*$B$2)+$B$7*LN($B$6*$B$3*$B$2+$F$2*Y135)+$B$4*$R$3/(1-$B$4)</f>
        <v>116.28503548512833</v>
      </c>
      <c r="T135" s="1">
        <f t="shared" si="20"/>
        <v>117.57483921273374</v>
      </c>
      <c r="U135" s="1">
        <f t="shared" si="21"/>
        <v>45.75206344380949</v>
      </c>
      <c r="V135" s="1">
        <f t="shared" si="19"/>
        <v>12.696721762642923</v>
      </c>
      <c r="W135" s="1"/>
      <c r="X135" s="1">
        <f t="shared" si="22"/>
        <v>117.57483921273374</v>
      </c>
      <c r="Y135" s="1">
        <f>IF(X135=C135,$I$3,(Z135-$B$6*$B$2+A135)/$F$2)</f>
        <v>45.75206344380949</v>
      </c>
      <c r="Z135" s="1">
        <f t="shared" si="23"/>
        <v>12.696721762642923</v>
      </c>
      <c r="AA135" s="1">
        <f t="shared" si="24"/>
      </c>
      <c r="AB135" s="1">
        <f t="shared" si="25"/>
        <v>12.696721762642923</v>
      </c>
      <c r="AC135" s="1">
        <f t="shared" si="26"/>
      </c>
      <c r="AD135" s="1">
        <f t="shared" si="27"/>
      </c>
      <c r="AE135" s="1">
        <f t="shared" si="28"/>
      </c>
      <c r="AF135">
        <f t="shared" si="29"/>
      </c>
      <c r="AG135">
        <f t="shared" si="30"/>
      </c>
    </row>
    <row r="136" spans="1:33" ht="12.75">
      <c r="A136" s="1">
        <f>A135+$I$3/100</f>
        <v>58.89397639230517</v>
      </c>
      <c r="B136" s="1">
        <f>MAX($B$6*$B$2-A136+$B$4*$I$3,0.00001)</f>
        <v>1E-05</v>
      </c>
      <c r="C136" s="1">
        <f>$M$2+$B$7*LN(B136)+$M$4</f>
        <v>111.03842940027327</v>
      </c>
      <c r="D136" s="1">
        <f>MAX($B$6*$B$2-(1-$F$2)/(1-$F$2^D$17)*($A136-$F$2^(D$17-1)*$B$4*$I$3),0.000001)</f>
        <v>12.53931787464817</v>
      </c>
      <c r="E136" s="1">
        <f>(1-$F$2^D$17)*($M$2+$B$7*LN(D136))/(1-$F$2)+(1-$F$2^(D$17-1))*$R$4+$F$2^(D$17-1)*$M$4</f>
        <v>117.562972660586</v>
      </c>
      <c r="F136" s="1">
        <f>MAX($B$6*$B$2-(1-$F$2)/(1-$F$2^F$17)*($A136-$F$2^(F$17-1)*$B$4*$I$3),0.000001)</f>
        <v>16.852344179649158</v>
      </c>
      <c r="G136" s="1">
        <f>(1-$F$2^F$17)*($M$2+$B$7*LN(F136))/(1-$F$2)+(1-$F$2^(F$17-1))*$R$4+$F$2^(F$17-1)*$M$4</f>
        <v>117.5166146879481</v>
      </c>
      <c r="H136" s="1">
        <f>MAX($B$6*$B$2-(1-$F$2)/(1-$F$2^H$17)*($A136-$F$2^(H$17-1)*$B$4*$I$3),0.000001)</f>
        <v>18.997559298232172</v>
      </c>
      <c r="I136" s="1">
        <f>(1-$F$2^H$17)*($M$2+$B$7*LN(H136))/(1-$F$2)+(1-$F$2^(H$17-1))*$R$4+$F$2^(H$17-1)*$M$4</f>
        <v>117.42780186925219</v>
      </c>
      <c r="J136" s="1">
        <f>MAX($B$6*$B$2-(1-$F$2)/(1-$F$2^J$17)*($A136-$F$2^(J$17-1)*$B$4*$I$3),0.000001)</f>
        <v>20.275716087370803</v>
      </c>
      <c r="K136" s="1">
        <f>(1-$F$2^J$17)*($M$2+$B$7*LN(J136))/(1-$F$2)+(1-$F$2^(J$17-1))*$R$4+$F$2^(J$17-1)*$M$4</f>
        <v>117.33472990109985</v>
      </c>
      <c r="L136" s="1">
        <f>MAX($B$6*$B$2-(1-$F$2)/(1-$F$2^L$17)*($A136-$F$2^(L$17-1)*$B$4*$I$3),0.000001)</f>
        <v>21.120413877925216</v>
      </c>
      <c r="M136" s="1">
        <f>(1-$F$2^L$17)*($M$2+$B$7*LN(L136))/(1-$F$2)+(1-$F$2^(L$17-1))*$R$4+$F$2^(L$17-1)*$M$4</f>
        <v>117.24551028772989</v>
      </c>
      <c r="N136" s="1">
        <f>MAX($B$6*$B$2-(1-$F$2)/(1-$F$2^N$17)*($A136-$F$2^(N$17-1)*$B$4*$I$3),0.000001)</f>
        <v>21.71749341016208</v>
      </c>
      <c r="O136" s="1">
        <f>(1-$F$2^N$17)*($M$2+$B$7*LN(N136))/(1-$F$2)+(1-$F$2^(N$17-1))*$R$4+$F$2^(N$17-1)*$M$4</f>
        <v>117.16243296763591</v>
      </c>
      <c r="P136" s="1">
        <f t="shared" si="31"/>
        <v>27</v>
      </c>
      <c r="Q136" s="1">
        <f>$R$3/(1-$B$4)</f>
        <v>115.82106318787385</v>
      </c>
      <c r="R136" s="1">
        <f>LN((1-$B$6)*$B$3*$B$2)+$B$7*LN($B$6*$B$3*$B$2+$F$2*Y136)+$B$4*$R$3/(1-$B$4)</f>
        <v>116.28607448711612</v>
      </c>
      <c r="T136" s="1">
        <f t="shared" si="20"/>
        <v>117.562972660586</v>
      </c>
      <c r="U136" s="1">
        <f t="shared" si="21"/>
        <v>45.90946733180426</v>
      </c>
      <c r="V136" s="1">
        <f t="shared" si="19"/>
        <v>12.53931787464817</v>
      </c>
      <c r="W136" s="1"/>
      <c r="X136" s="1">
        <f t="shared" si="22"/>
        <v>117.562972660586</v>
      </c>
      <c r="Y136" s="1">
        <f>IF(X136=C136,$I$3,(Z136-$B$6*$B$2+A136)/$F$2)</f>
        <v>45.90946733180426</v>
      </c>
      <c r="Z136" s="1">
        <f t="shared" si="23"/>
        <v>12.53931787464817</v>
      </c>
      <c r="AA136" s="1">
        <f t="shared" si="24"/>
      </c>
      <c r="AB136" s="1">
        <f t="shared" si="25"/>
        <v>12.53931787464817</v>
      </c>
      <c r="AC136" s="1">
        <f t="shared" si="26"/>
      </c>
      <c r="AD136" s="1">
        <f t="shared" si="27"/>
      </c>
      <c r="AE136" s="1">
        <f t="shared" si="28"/>
      </c>
      <c r="AF136">
        <f t="shared" si="29"/>
      </c>
      <c r="AG136">
        <f t="shared" si="30"/>
      </c>
    </row>
    <row r="137" spans="1:33" ht="12.75">
      <c r="A137" s="1">
        <f>A136+$I$3/100</f>
        <v>59.1934372892152</v>
      </c>
      <c r="B137" s="1">
        <f>MAX($B$6*$B$2-A137+$B$4*$I$3,0.00001)</f>
        <v>1E-05</v>
      </c>
      <c r="C137" s="1">
        <f>$M$2+$B$7*LN(B137)+$M$4</f>
        <v>111.03842940027327</v>
      </c>
      <c r="D137" s="1">
        <f>MAX($B$6*$B$2-(1-$F$2)/(1-$F$2^D$17)*($A137-$F$2^(D$17-1)*$B$4*$I$3),0.000001)</f>
        <v>12.381913986653409</v>
      </c>
      <c r="E137" s="1">
        <f>(1-$F$2^D$17)*($M$2+$B$7*LN(D137))/(1-$F$2)+(1-$F$2^(D$17-1))*$R$4+$F$2^(D$17-1)*$M$4</f>
        <v>117.55095620486827</v>
      </c>
      <c r="F137" s="1">
        <f>MAX($B$6*$B$2-(1-$F$2)/(1-$F$2^F$17)*($A137-$F$2^(F$17-1)*$B$4*$I$3),0.000001)</f>
        <v>16.742126951805076</v>
      </c>
      <c r="G137" s="1">
        <f>(1-$F$2^F$17)*($M$2+$B$7*LN(F137))/(1-$F$2)+(1-$F$2^(F$17-1))*$R$4+$F$2^(F$17-1)*$M$4</f>
        <v>117.5077006624769</v>
      </c>
      <c r="H137" s="1">
        <f>MAX($B$6*$B$2-(1-$F$2)/(1-$F$2^H$17)*($A137-$F$2^(H$17-1)*$B$4*$I$3),0.000001)</f>
        <v>18.910811794334208</v>
      </c>
      <c r="I137" s="1">
        <f>(1-$F$2^H$17)*($M$2+$B$7*LN(H137))/(1-$F$2)+(1-$F$2^(H$17-1))*$R$4+$F$2^(H$17-1)*$M$4</f>
        <v>117.41990225734608</v>
      </c>
      <c r="J137" s="1">
        <f>MAX($B$6*$B$2-(1-$F$2)/(1-$F$2^J$17)*($A137-$F$2^(J$17-1)*$B$4*$I$3),0.000001)</f>
        <v>20.20295225659777</v>
      </c>
      <c r="K137" s="1">
        <f>(1-$F$2^J$17)*($M$2+$B$7*LN(J137))/(1-$F$2)+(1-$F$2^(J$17-1))*$R$4+$F$2^(J$17-1)*$M$4</f>
        <v>117.32733190033272</v>
      </c>
      <c r="L137" s="1">
        <f>MAX($B$6*$B$2-(1-$F$2)/(1-$F$2^L$17)*($A137-$F$2^(L$17-1)*$B$4*$I$3),0.000001)</f>
        <v>21.056891462519097</v>
      </c>
      <c r="M137" s="1">
        <f>(1-$F$2^L$17)*($M$2+$B$7*LN(L137))/(1-$F$2)+(1-$F$2^(L$17-1))*$R$4+$F$2^(L$17-1)*$M$4</f>
        <v>117.23841023425533</v>
      </c>
      <c r="N137" s="1">
        <f>MAX($B$6*$B$2-(1-$F$2)/(1-$F$2^N$17)*($A137-$F$2^(N$17-1)*$B$4*$I$3),0.000001)</f>
        <v>21.660503342805384</v>
      </c>
      <c r="O137" s="1">
        <f>(1-$F$2^N$17)*($M$2+$B$7*LN(N137))/(1-$F$2)+(1-$F$2^(N$17-1))*$R$4+$F$2^(N$17-1)*$M$4</f>
        <v>117.15552944300075</v>
      </c>
      <c r="P137" s="1">
        <f t="shared" si="31"/>
        <v>27</v>
      </c>
      <c r="Q137" s="1">
        <f>$R$3/(1-$B$4)</f>
        <v>115.82106318787385</v>
      </c>
      <c r="R137" s="1">
        <f>LN((1-$B$6)*$B$3*$B$2)+$B$7*LN($B$6*$B$3*$B$2+$F$2*Y137)+$B$4*$R$3/(1-$B$4)</f>
        <v>116.28711133453008</v>
      </c>
      <c r="T137" s="1">
        <f t="shared" si="20"/>
        <v>117.55095620486827</v>
      </c>
      <c r="U137" s="1">
        <f t="shared" si="21"/>
        <v>46.06687121979901</v>
      </c>
      <c r="V137" s="1">
        <f t="shared" si="19"/>
        <v>12.381913986653409</v>
      </c>
      <c r="W137" s="1"/>
      <c r="X137" s="1">
        <f t="shared" si="22"/>
        <v>117.55095620486827</v>
      </c>
      <c r="Y137" s="1">
        <f>IF(X137=C137,$I$3,(Z137-$B$6*$B$2+A137)/$F$2)</f>
        <v>46.06687121979901</v>
      </c>
      <c r="Z137" s="1">
        <f t="shared" si="23"/>
        <v>12.381913986653409</v>
      </c>
      <c r="AA137" s="1">
        <f t="shared" si="24"/>
      </c>
      <c r="AB137" s="1">
        <f t="shared" si="25"/>
        <v>12.381913986653409</v>
      </c>
      <c r="AC137" s="1">
        <f t="shared" si="26"/>
      </c>
      <c r="AD137" s="1">
        <f t="shared" si="27"/>
      </c>
      <c r="AE137" s="1">
        <f t="shared" si="28"/>
      </c>
      <c r="AF137">
        <f t="shared" si="29"/>
      </c>
      <c r="AG137">
        <f t="shared" si="30"/>
      </c>
    </row>
    <row r="138" spans="1:33" ht="12.75">
      <c r="A138" s="1">
        <f>A137+$I$3/100</f>
        <v>59.492898186125224</v>
      </c>
      <c r="B138" s="1">
        <f>MAX($B$6*$B$2-A138+$B$4*$I$3,0.00001)</f>
        <v>1E-05</v>
      </c>
      <c r="C138" s="1">
        <f>$M$2+$B$7*LN(B138)+$M$4</f>
        <v>111.03842940027327</v>
      </c>
      <c r="D138" s="1">
        <f>MAX($B$6*$B$2-(1-$F$2)/(1-$F$2^D$17)*($A138-$F$2^(D$17-1)*$B$4*$I$3),0.000001)</f>
        <v>12.224510098658655</v>
      </c>
      <c r="E138" s="1">
        <f>(1-$F$2^D$17)*($M$2+$B$7*LN(D138))/(1-$F$2)+(1-$F$2^(D$17-1))*$R$4+$F$2^(D$17-1)*$M$4</f>
        <v>117.53878600977603</v>
      </c>
      <c r="F138" s="1">
        <f>MAX($B$6*$B$2-(1-$F$2)/(1-$F$2^F$17)*($A138-$F$2^(F$17-1)*$B$4*$I$3),0.000001)</f>
        <v>16.631909723961005</v>
      </c>
      <c r="G138" s="1">
        <f>(1-$F$2^F$17)*($M$2+$B$7*LN(F138))/(1-$F$2)+(1-$F$2^(F$17-1))*$R$4+$F$2^(F$17-1)*$M$4</f>
        <v>117.498727759723</v>
      </c>
      <c r="H138" s="1">
        <f>MAX($B$6*$B$2-(1-$F$2)/(1-$F$2^H$17)*($A138-$F$2^(H$17-1)*$B$4*$I$3),0.000001)</f>
        <v>18.82406429043624</v>
      </c>
      <c r="I138" s="1">
        <f>(1-$F$2^H$17)*($M$2+$B$7*LN(H138))/(1-$F$2)+(1-$F$2^(H$17-1))*$R$4+$F$2^(H$17-1)*$M$4</f>
        <v>117.41196632498026</v>
      </c>
      <c r="J138" s="1">
        <f>MAX($B$6*$B$2-(1-$F$2)/(1-$F$2^J$17)*($A138-$F$2^(J$17-1)*$B$4*$I$3),0.000001)</f>
        <v>20.130188425824738</v>
      </c>
      <c r="K138" s="1">
        <f>(1-$F$2^J$17)*($M$2+$B$7*LN(J138))/(1-$F$2)+(1-$F$2^(J$17-1))*$R$4+$F$2^(J$17-1)*$M$4</f>
        <v>117.31990720647734</v>
      </c>
      <c r="L138" s="1">
        <f>MAX($B$6*$B$2-(1-$F$2)/(1-$F$2^L$17)*($A138-$F$2^(L$17-1)*$B$4*$I$3),0.000001)</f>
        <v>20.993369047112974</v>
      </c>
      <c r="M138" s="1">
        <f>(1-$F$2^L$17)*($M$2+$B$7*LN(L138))/(1-$F$2)+(1-$F$2^(L$17-1))*$R$4+$F$2^(L$17-1)*$M$4</f>
        <v>117.23128872963034</v>
      </c>
      <c r="N138" s="1">
        <f>MAX($B$6*$B$2-(1-$F$2)/(1-$F$2^N$17)*($A138-$F$2^(N$17-1)*$B$4*$I$3),0.000001)</f>
        <v>21.603513275448684</v>
      </c>
      <c r="O138" s="1">
        <f>(1-$F$2^N$17)*($M$2+$B$7*LN(N138))/(1-$F$2)+(1-$F$2^(N$17-1))*$R$4+$F$2^(N$17-1)*$M$4</f>
        <v>117.14860773083615</v>
      </c>
      <c r="P138" s="1">
        <f t="shared" si="31"/>
        <v>27</v>
      </c>
      <c r="Q138" s="1">
        <f>$R$3/(1-$B$4)</f>
        <v>115.82106318787385</v>
      </c>
      <c r="R138" s="1">
        <f>LN((1-$B$6)*$B$3*$B$2)+$B$7*LN($B$6*$B$3*$B$2+$F$2*Y138)+$B$4*$R$3/(1-$B$4)</f>
        <v>116.2881460362876</v>
      </c>
      <c r="T138" s="1">
        <f t="shared" si="20"/>
        <v>117.53878600977603</v>
      </c>
      <c r="U138" s="1">
        <f t="shared" si="21"/>
        <v>46.22427510779377</v>
      </c>
      <c r="V138" s="1">
        <f t="shared" si="19"/>
        <v>12.224510098658655</v>
      </c>
      <c r="W138" s="1"/>
      <c r="X138" s="1">
        <f t="shared" si="22"/>
        <v>117.53878600977603</v>
      </c>
      <c r="Y138" s="1">
        <f>IF(X138=C138,$I$3,(Z138-$B$6*$B$2+A138)/$F$2)</f>
        <v>46.22427510779377</v>
      </c>
      <c r="Z138" s="1">
        <f t="shared" si="23"/>
        <v>12.224510098658655</v>
      </c>
      <c r="AA138" s="1">
        <f t="shared" si="24"/>
      </c>
      <c r="AB138" s="1">
        <f t="shared" si="25"/>
        <v>12.224510098658655</v>
      </c>
      <c r="AC138" s="1">
        <f t="shared" si="26"/>
      </c>
      <c r="AD138" s="1">
        <f t="shared" si="27"/>
      </c>
      <c r="AE138" s="1">
        <f t="shared" si="28"/>
      </c>
      <c r="AF138">
        <f t="shared" si="29"/>
      </c>
      <c r="AG138">
        <f t="shared" si="30"/>
      </c>
    </row>
    <row r="139" spans="1:33" ht="12.75">
      <c r="A139" s="1">
        <f>A138+$I$3/100</f>
        <v>59.79235908303525</v>
      </c>
      <c r="B139" s="1">
        <f>MAX($B$6*$B$2-A139+$B$4*$I$3,0.00001)</f>
        <v>1E-05</v>
      </c>
      <c r="C139" s="1">
        <f>$M$2+$B$7*LN(B139)+$M$4</f>
        <v>111.03842940027327</v>
      </c>
      <c r="D139" s="1">
        <f>MAX($B$6*$B$2-(1-$F$2)/(1-$F$2^D$17)*($A139-$F$2^(D$17-1)*$B$4*$I$3),0.000001)</f>
        <v>12.06710621066389</v>
      </c>
      <c r="E139" s="1">
        <f>(1-$F$2^D$17)*($M$2+$B$7*LN(D139))/(1-$F$2)+(1-$F$2^(D$17-1))*$R$4+$F$2^(D$17-1)*$M$4</f>
        <v>117.52645809036595</v>
      </c>
      <c r="F139" s="1">
        <f>MAX($B$6*$B$2-(1-$F$2)/(1-$F$2^F$17)*($A139-$F$2^(F$17-1)*$B$4*$I$3),0.000001)</f>
        <v>16.521692496116927</v>
      </c>
      <c r="G139" s="1">
        <f>(1-$F$2^F$17)*($M$2+$B$7*LN(F139))/(1-$F$2)+(1-$F$2^(F$17-1))*$R$4+$F$2^(F$17-1)*$M$4</f>
        <v>117.48969519674131</v>
      </c>
      <c r="H139" s="1">
        <f>MAX($B$6*$B$2-(1-$F$2)/(1-$F$2^H$17)*($A139-$F$2^(H$17-1)*$B$4*$I$3),0.000001)</f>
        <v>18.73731678653828</v>
      </c>
      <c r="I139" s="1">
        <f>(1-$F$2^H$17)*($M$2+$B$7*LN(H139))/(1-$F$2)+(1-$F$2^(H$17-1))*$R$4+$F$2^(H$17-1)*$M$4</f>
        <v>117.40399373662649</v>
      </c>
      <c r="J139" s="1">
        <f>MAX($B$6*$B$2-(1-$F$2)/(1-$F$2^J$17)*($A139-$F$2^(J$17-1)*$B$4*$I$3),0.000001)</f>
        <v>20.057424595051707</v>
      </c>
      <c r="K139" s="1">
        <f>(1-$F$2^J$17)*($M$2+$B$7*LN(J139))/(1-$F$2)+(1-$F$2^(J$17-1))*$R$4+$F$2^(J$17-1)*$M$4</f>
        <v>117.31245562621069</v>
      </c>
      <c r="L139" s="1">
        <f>MAX($B$6*$B$2-(1-$F$2)/(1-$F$2^L$17)*($A139-$F$2^(L$17-1)*$B$4*$I$3),0.000001)</f>
        <v>20.92984663170685</v>
      </c>
      <c r="M139" s="1">
        <f>(1-$F$2^L$17)*($M$2+$B$7*LN(L139))/(1-$F$2)+(1-$F$2^(L$17-1))*$R$4+$F$2^(L$17-1)*$M$4</f>
        <v>117.2241456438428</v>
      </c>
      <c r="N139" s="1">
        <f>MAX($B$6*$B$2-(1-$F$2)/(1-$F$2^N$17)*($A139-$F$2^(N$17-1)*$B$4*$I$3),0.000001)</f>
        <v>21.54652320809199</v>
      </c>
      <c r="O139" s="1">
        <f>(1-$F$2^N$17)*($M$2+$B$7*LN(N139))/(1-$F$2)+(1-$F$2^(N$17-1))*$R$4+$F$2^(N$17-1)*$M$4</f>
        <v>117.14166773505777</v>
      </c>
      <c r="P139" s="1">
        <f t="shared" si="31"/>
        <v>27</v>
      </c>
      <c r="Q139" s="1">
        <f>$R$3/(1-$B$4)</f>
        <v>115.82106318787385</v>
      </c>
      <c r="R139" s="1">
        <f>LN((1-$B$6)*$B$3*$B$2)+$B$7*LN($B$6*$B$3*$B$2+$F$2*Y139)+$B$4*$R$3/(1-$B$4)</f>
        <v>116.28917860125078</v>
      </c>
      <c r="T139" s="1">
        <f t="shared" si="20"/>
        <v>117.52645809036595</v>
      </c>
      <c r="U139" s="1">
        <f t="shared" si="21"/>
        <v>46.381678995788526</v>
      </c>
      <c r="V139" s="1">
        <f t="shared" si="19"/>
        <v>12.06710621066389</v>
      </c>
      <c r="W139" s="1"/>
      <c r="X139" s="1">
        <f t="shared" si="22"/>
        <v>117.52645809036595</v>
      </c>
      <c r="Y139" s="1">
        <f>IF(X139=C139,$I$3,(Z139-$B$6*$B$2+A139)/$F$2)</f>
        <v>46.381678995788526</v>
      </c>
      <c r="Z139" s="1">
        <f t="shared" si="23"/>
        <v>12.06710621066389</v>
      </c>
      <c r="AA139" s="1">
        <f t="shared" si="24"/>
      </c>
      <c r="AB139" s="1">
        <f t="shared" si="25"/>
        <v>12.06710621066389</v>
      </c>
      <c r="AC139" s="1">
        <f t="shared" si="26"/>
      </c>
      <c r="AD139" s="1">
        <f t="shared" si="27"/>
      </c>
      <c r="AE139" s="1">
        <f t="shared" si="28"/>
      </c>
      <c r="AF139">
        <f t="shared" si="29"/>
      </c>
      <c r="AG139">
        <f t="shared" si="30"/>
      </c>
    </row>
    <row r="140" spans="1:33" ht="12.75">
      <c r="A140" s="1">
        <f>A139+$I$3/100</f>
        <v>60.09181997994528</v>
      </c>
      <c r="B140" s="1">
        <f>MAX($B$6*$B$2-A140+$B$4*$I$3,0.00001)</f>
        <v>1E-05</v>
      </c>
      <c r="C140" s="1">
        <f>$M$2+$B$7*LN(B140)+$M$4</f>
        <v>111.03842940027327</v>
      </c>
      <c r="D140" s="1">
        <f>MAX($B$6*$B$2-(1-$F$2)/(1-$F$2^D$17)*($A140-$F$2^(D$17-1)*$B$4*$I$3),0.000001)</f>
        <v>11.909702322669137</v>
      </c>
      <c r="E140" s="1">
        <f>(1-$F$2^D$17)*($M$2+$B$7*LN(D140))/(1-$F$2)+(1-$F$2^(D$17-1))*$R$4+$F$2^(D$17-1)*$M$4</f>
        <v>117.51396830472282</v>
      </c>
      <c r="F140" s="1">
        <f>MAX($B$6*$B$2-(1-$F$2)/(1-$F$2^F$17)*($A140-$F$2^(F$17-1)*$B$4*$I$3),0.000001)</f>
        <v>16.411475268272852</v>
      </c>
      <c r="G140" s="1">
        <f>(1-$F$2^F$17)*($M$2+$B$7*LN(F140))/(1-$F$2)+(1-$F$2^(F$17-1))*$R$4+$F$2^(F$17-1)*$M$4</f>
        <v>117.4806021748649</v>
      </c>
      <c r="H140" s="1">
        <f>MAX($B$6*$B$2-(1-$F$2)/(1-$F$2^H$17)*($A140-$F$2^(H$17-1)*$B$4*$I$3),0.000001)</f>
        <v>18.650569282640312</v>
      </c>
      <c r="I140" s="1">
        <f>(1-$F$2^H$17)*($M$2+$B$7*LN(H140))/(1-$F$2)+(1-$F$2^(H$17-1))*$R$4+$F$2^(H$17-1)*$M$4</f>
        <v>117.39598415208553</v>
      </c>
      <c r="J140" s="1">
        <f>MAX($B$6*$B$2-(1-$F$2)/(1-$F$2^J$17)*($A140-$F$2^(J$17-1)*$B$4*$I$3),0.000001)</f>
        <v>19.984660764278672</v>
      </c>
      <c r="K140" s="1">
        <f>(1-$F$2^J$17)*($M$2+$B$7*LN(J140))/(1-$F$2)+(1-$F$2^(J$17-1))*$R$4+$F$2^(J$17-1)*$M$4</f>
        <v>117.30497696410193</v>
      </c>
      <c r="L140" s="1">
        <f>MAX($B$6*$B$2-(1-$F$2)/(1-$F$2^L$17)*($A140-$F$2^(L$17-1)*$B$4*$I$3),0.000001)</f>
        <v>20.86632421630073</v>
      </c>
      <c r="M140" s="1">
        <f>(1-$F$2^L$17)*($M$2+$B$7*LN(L140))/(1-$F$2)+(1-$F$2^(L$17-1))*$R$4+$F$2^(L$17-1)*$M$4</f>
        <v>117.21698084569496</v>
      </c>
      <c r="N140" s="1">
        <f>MAX($B$6*$B$2-(1-$F$2)/(1-$F$2^N$17)*($A140-$F$2^(N$17-1)*$B$4*$I$3),0.000001)</f>
        <v>21.48953314073529</v>
      </c>
      <c r="O140" s="1">
        <f>(1-$F$2^N$17)*($M$2+$B$7*LN(N140))/(1-$F$2)+(1-$F$2^(N$17-1))*$R$4+$F$2^(N$17-1)*$M$4</f>
        <v>117.13470935881787</v>
      </c>
      <c r="P140" s="1">
        <f t="shared" si="31"/>
        <v>27</v>
      </c>
      <c r="Q140" s="1">
        <f>$R$3/(1-$B$4)</f>
        <v>115.82106318787385</v>
      </c>
      <c r="R140" s="1">
        <f>LN((1-$B$6)*$B$3*$B$2)+$B$7*LN($B$6*$B$3*$B$2+$F$2*Y140)+$B$4*$R$3/(1-$B$4)</f>
        <v>116.29020903822698</v>
      </c>
      <c r="T140" s="1">
        <f t="shared" si="20"/>
        <v>117.51396830472282</v>
      </c>
      <c r="U140" s="1">
        <f t="shared" si="21"/>
        <v>46.539082883783294</v>
      </c>
      <c r="V140" s="1">
        <f t="shared" si="19"/>
        <v>11.909702322669137</v>
      </c>
      <c r="W140" s="1"/>
      <c r="X140" s="1">
        <f t="shared" si="22"/>
        <v>117.51396830472282</v>
      </c>
      <c r="Y140" s="1">
        <f>IF(X140=C140,$I$3,(Z140-$B$6*$B$2+A140)/$F$2)</f>
        <v>46.539082883783294</v>
      </c>
      <c r="Z140" s="1">
        <f t="shared" si="23"/>
        <v>11.909702322669137</v>
      </c>
      <c r="AA140" s="1">
        <f t="shared" si="24"/>
      </c>
      <c r="AB140" s="1">
        <f t="shared" si="25"/>
        <v>11.909702322669137</v>
      </c>
      <c r="AC140" s="1">
        <f t="shared" si="26"/>
      </c>
      <c r="AD140" s="1">
        <f t="shared" si="27"/>
      </c>
      <c r="AE140" s="1">
        <f t="shared" si="28"/>
      </c>
      <c r="AF140">
        <f t="shared" si="29"/>
      </c>
      <c r="AG140">
        <f t="shared" si="30"/>
      </c>
    </row>
    <row r="141" spans="1:33" ht="12.75">
      <c r="A141" s="1">
        <f>A140+$I$3/100</f>
        <v>60.391280876855305</v>
      </c>
      <c r="B141" s="1">
        <f>MAX($B$6*$B$2-A141+$B$4*$I$3,0.00001)</f>
        <v>1E-05</v>
      </c>
      <c r="C141" s="1">
        <f>$M$2+$B$7*LN(B141)+$M$4</f>
        <v>111.03842940027327</v>
      </c>
      <c r="D141" s="1">
        <f>MAX($B$6*$B$2-(1-$F$2)/(1-$F$2^D$17)*($A141-$F$2^(D$17-1)*$B$4*$I$3),0.000001)</f>
        <v>11.752298434674376</v>
      </c>
      <c r="E141" s="1">
        <f>(1-$F$2^D$17)*($M$2+$B$7*LN(D141))/(1-$F$2)+(1-$F$2^(D$17-1))*$R$4+$F$2^(D$17-1)*$M$4</f>
        <v>117.50131234560524</v>
      </c>
      <c r="F141" s="1">
        <f>MAX($B$6*$B$2-(1-$F$2)/(1-$F$2^F$17)*($A141-$F$2^(F$17-1)*$B$4*$I$3),0.000001)</f>
        <v>16.301258040428777</v>
      </c>
      <c r="G141" s="1">
        <f>(1-$F$2^F$17)*($M$2+$B$7*LN(F141))/(1-$F$2)+(1-$F$2^(F$17-1))*$R$4+$F$2^(F$17-1)*$M$4</f>
        <v>117.47144787928119</v>
      </c>
      <c r="H141" s="1">
        <f>MAX($B$6*$B$2-(1-$F$2)/(1-$F$2^H$17)*($A141-$F$2^(H$17-1)*$B$4*$I$3),0.000001)</f>
        <v>18.563821778742344</v>
      </c>
      <c r="I141" s="1">
        <f>(1-$F$2^H$17)*($M$2+$B$7*LN(H141))/(1-$F$2)+(1-$F$2^(H$17-1))*$R$4+$F$2^(H$17-1)*$M$4</f>
        <v>117.38793722640006</v>
      </c>
      <c r="J141" s="1">
        <f>MAX($B$6*$B$2-(1-$F$2)/(1-$F$2^J$17)*($A141-$F$2^(J$17-1)*$B$4*$I$3),0.000001)</f>
        <v>19.91189693350564</v>
      </c>
      <c r="K141" s="1">
        <f>(1-$F$2^J$17)*($M$2+$B$7*LN(J141))/(1-$F$2)+(1-$F$2^(J$17-1))*$R$4+$F$2^(J$17-1)*$M$4</f>
        <v>117.29747102258159</v>
      </c>
      <c r="L141" s="1">
        <f>MAX($B$6*$B$2-(1-$F$2)/(1-$F$2^L$17)*($A141-$F$2^(L$17-1)*$B$4*$I$3),0.000001)</f>
        <v>20.802801800894606</v>
      </c>
      <c r="M141" s="1">
        <f>(1-$F$2^L$17)*($M$2+$B$7*LN(L141))/(1-$F$2)+(1-$F$2^(L$17-1))*$R$4+$F$2^(L$17-1)*$M$4</f>
        <v>117.20979420278904</v>
      </c>
      <c r="N141" s="1">
        <f>MAX($B$6*$B$2-(1-$F$2)/(1-$F$2^N$17)*($A141-$F$2^(N$17-1)*$B$4*$I$3),0.000001)</f>
        <v>21.43254307337859</v>
      </c>
      <c r="O141" s="1">
        <f>(1-$F$2^N$17)*($M$2+$B$7*LN(N141))/(1-$F$2)+(1-$F$2^(N$17-1))*$R$4+$F$2^(N$17-1)*$M$4</f>
        <v>117.12773250449719</v>
      </c>
      <c r="P141" s="1">
        <f t="shared" si="31"/>
        <v>27</v>
      </c>
      <c r="Q141" s="1">
        <f>$R$3/(1-$B$4)</f>
        <v>115.82106318787385</v>
      </c>
      <c r="R141" s="1">
        <f>LN((1-$B$6)*$B$3*$B$2)+$B$7*LN($B$6*$B$3*$B$2+$F$2*Y141)+$B$4*$R$3/(1-$B$4)</f>
        <v>116.29123735596917</v>
      </c>
      <c r="T141" s="1">
        <f t="shared" si="20"/>
        <v>117.50131234560524</v>
      </c>
      <c r="U141" s="1">
        <f t="shared" si="21"/>
        <v>46.69648677177804</v>
      </c>
      <c r="V141" s="1">
        <f t="shared" si="19"/>
        <v>11.752298434674376</v>
      </c>
      <c r="W141" s="1"/>
      <c r="X141" s="1">
        <f t="shared" si="22"/>
        <v>117.50131234560524</v>
      </c>
      <c r="Y141" s="1">
        <f>IF(X141=C141,$I$3,(Z141-$B$6*$B$2+A141)/$F$2)</f>
        <v>46.69648677177804</v>
      </c>
      <c r="Z141" s="1">
        <f t="shared" si="23"/>
        <v>11.752298434674376</v>
      </c>
      <c r="AA141" s="1">
        <f t="shared" si="24"/>
      </c>
      <c r="AB141" s="1">
        <f t="shared" si="25"/>
        <v>11.752298434674376</v>
      </c>
      <c r="AC141" s="1">
        <f t="shared" si="26"/>
      </c>
      <c r="AD141" s="1">
        <f t="shared" si="27"/>
      </c>
      <c r="AE141" s="1">
        <f t="shared" si="28"/>
      </c>
      <c r="AF141">
        <f t="shared" si="29"/>
      </c>
      <c r="AG141">
        <f t="shared" si="30"/>
      </c>
    </row>
    <row r="142" spans="1:33" ht="12.75">
      <c r="A142" s="1">
        <f>A141+$I$3/100</f>
        <v>60.69074177376533</v>
      </c>
      <c r="B142" s="1">
        <f>MAX($B$6*$B$2-A142+$B$4*$I$3,0.00001)</f>
        <v>1E-05</v>
      </c>
      <c r="C142" s="1">
        <f>$M$2+$B$7*LN(B142)+$M$4</f>
        <v>111.03842940027327</v>
      </c>
      <c r="D142" s="1">
        <f>MAX($B$6*$B$2-(1-$F$2)/(1-$F$2^D$17)*($A142-$F$2^(D$17-1)*$B$4*$I$3),0.000001)</f>
        <v>11.594894546679622</v>
      </c>
      <c r="E142" s="1">
        <f>(1-$F$2^D$17)*($M$2+$B$7*LN(D142))/(1-$F$2)+(1-$F$2^(D$17-1))*$R$4+$F$2^(D$17-1)*$M$4</f>
        <v>117.48848573152813</v>
      </c>
      <c r="F142" s="1">
        <f>MAX($B$6*$B$2-(1-$F$2)/(1-$F$2^F$17)*($A142-$F$2^(F$17-1)*$B$4*$I$3),0.000001)</f>
        <v>16.191040812584703</v>
      </c>
      <c r="G142" s="1">
        <f>(1-$F$2^F$17)*($M$2+$B$7*LN(F142))/(1-$F$2)+(1-$F$2^(F$17-1))*$R$4+$F$2^(F$17-1)*$M$4</f>
        <v>117.46223147859371</v>
      </c>
      <c r="H142" s="1">
        <f>MAX($B$6*$B$2-(1-$F$2)/(1-$F$2^H$17)*($A142-$F$2^(H$17-1)*$B$4*$I$3),0.000001)</f>
        <v>18.477074274844377</v>
      </c>
      <c r="I142" s="1">
        <f>(1-$F$2^H$17)*($M$2+$B$7*LN(H142))/(1-$F$2)+(1-$F$2^(H$17-1))*$R$4+$F$2^(H$17-1)*$M$4</f>
        <v>117.37985260976549</v>
      </c>
      <c r="J142" s="1">
        <f>MAX($B$6*$B$2-(1-$F$2)/(1-$F$2^J$17)*($A142-$F$2^(J$17-1)*$B$4*$I$3),0.000001)</f>
        <v>19.839133102732607</v>
      </c>
      <c r="K142" s="1">
        <f>(1-$F$2^J$17)*($M$2+$B$7*LN(J142))/(1-$F$2)+(1-$F$2^(J$17-1))*$R$4+$F$2^(J$17-1)*$M$4</f>
        <v>117.28993760191035</v>
      </c>
      <c r="L142" s="1">
        <f>MAX($B$6*$B$2-(1-$F$2)/(1-$F$2^L$17)*($A142-$F$2^(L$17-1)*$B$4*$I$3),0.000001)</f>
        <v>20.739279385488487</v>
      </c>
      <c r="M142" s="1">
        <f>(1-$F$2^L$17)*($M$2+$B$7*LN(L142))/(1-$F$2)+(1-$F$2^(L$17-1))*$R$4+$F$2^(L$17-1)*$M$4</f>
        <v>117.20258558151261</v>
      </c>
      <c r="N142" s="1">
        <f>MAX($B$6*$B$2-(1-$F$2)/(1-$F$2^N$17)*($A142-$F$2^(N$17-1)*$B$4*$I$3),0.000001)</f>
        <v>21.375553006021896</v>
      </c>
      <c r="O142" s="1">
        <f>(1-$F$2^N$17)*($M$2+$B$7*LN(N142))/(1-$F$2)+(1-$F$2^(N$17-1))*$R$4+$F$2^(N$17-1)*$M$4</f>
        <v>117.12073707369667</v>
      </c>
      <c r="P142" s="1">
        <f t="shared" si="31"/>
        <v>27</v>
      </c>
      <c r="Q142" s="1">
        <f>$R$3/(1-$B$4)</f>
        <v>115.82106318787385</v>
      </c>
      <c r="R142" s="1">
        <f>LN((1-$B$6)*$B$3*$B$2)+$B$7*LN($B$6*$B$3*$B$2+$F$2*Y142)+$B$4*$R$3/(1-$B$4)</f>
        <v>116.29226356317648</v>
      </c>
      <c r="T142" s="1">
        <f t="shared" si="20"/>
        <v>117.48848573152813</v>
      </c>
      <c r="U142" s="1">
        <f t="shared" si="21"/>
        <v>46.8538906597728</v>
      </c>
      <c r="V142" s="1">
        <f t="shared" si="19"/>
        <v>11.594894546679622</v>
      </c>
      <c r="W142" s="1"/>
      <c r="X142" s="1">
        <f t="shared" si="22"/>
        <v>117.48848573152813</v>
      </c>
      <c r="Y142" s="1">
        <f>IF(X142=C142,$I$3,(Z142-$B$6*$B$2+A142)/$F$2)</f>
        <v>46.8538906597728</v>
      </c>
      <c r="Z142" s="1">
        <f t="shared" si="23"/>
        <v>11.594894546679622</v>
      </c>
      <c r="AA142" s="1">
        <f t="shared" si="24"/>
      </c>
      <c r="AB142" s="1">
        <f t="shared" si="25"/>
        <v>11.594894546679622</v>
      </c>
      <c r="AC142" s="1">
        <f t="shared" si="26"/>
      </c>
      <c r="AD142" s="1">
        <f t="shared" si="27"/>
      </c>
      <c r="AE142" s="1">
        <f t="shared" si="28"/>
      </c>
      <c r="AF142">
        <f t="shared" si="29"/>
      </c>
      <c r="AG142">
        <f t="shared" si="30"/>
      </c>
    </row>
    <row r="143" spans="1:33" ht="12.75">
      <c r="A143" s="1">
        <f>A142+$I$3/100</f>
        <v>60.99020267067536</v>
      </c>
      <c r="B143" s="1">
        <f>MAX($B$6*$B$2-A143+$B$4*$I$3,0.00001)</f>
        <v>1E-05</v>
      </c>
      <c r="C143" s="1">
        <f>$M$2+$B$7*LN(B143)+$M$4</f>
        <v>111.03842940027327</v>
      </c>
      <c r="D143" s="1">
        <f>MAX($B$6*$B$2-(1-$F$2)/(1-$F$2^D$17)*($A143-$F$2^(D$17-1)*$B$4*$I$3),0.000001)</f>
        <v>11.437490658684862</v>
      </c>
      <c r="E143" s="1">
        <f>(1-$F$2^D$17)*($M$2+$B$7*LN(D143))/(1-$F$2)+(1-$F$2^(D$17-1))*$R$4+$F$2^(D$17-1)*$M$4</f>
        <v>117.47548379723574</v>
      </c>
      <c r="F143" s="1">
        <f>MAX($B$6*$B$2-(1-$F$2)/(1-$F$2^F$17)*($A143-$F$2^(F$17-1)*$B$4*$I$3),0.000001)</f>
        <v>16.080823584740624</v>
      </c>
      <c r="G143" s="1">
        <f>(1-$F$2^F$17)*($M$2+$B$7*LN(F143))/(1-$F$2)+(1-$F$2^(F$17-1))*$R$4+$F$2^(F$17-1)*$M$4</f>
        <v>117.45295212436909</v>
      </c>
      <c r="H143" s="1">
        <f>MAX($B$6*$B$2-(1-$F$2)/(1-$F$2^H$17)*($A143-$F$2^(H$17-1)*$B$4*$I$3),0.000001)</f>
        <v>18.390326770946416</v>
      </c>
      <c r="I143" s="1">
        <f>(1-$F$2^H$17)*($M$2+$B$7*LN(H143))/(1-$F$2)+(1-$F$2^(H$17-1))*$R$4+$F$2^(H$17-1)*$M$4</f>
        <v>117.37172994743878</v>
      </c>
      <c r="J143" s="1">
        <f>MAX($B$6*$B$2-(1-$F$2)/(1-$F$2^J$17)*($A143-$F$2^(J$17-1)*$B$4*$I$3),0.000001)</f>
        <v>19.766369271959576</v>
      </c>
      <c r="K143" s="1">
        <f>(1-$F$2^J$17)*($M$2+$B$7*LN(J143))/(1-$F$2)+(1-$F$2^(J$17-1))*$R$4+$F$2^(J$17-1)*$M$4</f>
        <v>117.28237650014711</v>
      </c>
      <c r="L143" s="1">
        <f>MAX($B$6*$B$2-(1-$F$2)/(1-$F$2^L$17)*($A143-$F$2^(L$17-1)*$B$4*$I$3),0.000001)</f>
        <v>20.67575697008236</v>
      </c>
      <c r="M143" s="1">
        <f>(1-$F$2^L$17)*($M$2+$B$7*LN(L143))/(1-$F$2)+(1-$F$2^(L$17-1))*$R$4+$F$2^(L$17-1)*$M$4</f>
        <v>117.19535484702354</v>
      </c>
      <c r="N143" s="1">
        <f>MAX($B$6*$B$2-(1-$F$2)/(1-$F$2^N$17)*($A143-$F$2^(N$17-1)*$B$4*$I$3),0.000001)</f>
        <v>21.318562938665195</v>
      </c>
      <c r="O143" s="1">
        <f>(1-$F$2^N$17)*($M$2+$B$7*LN(N143))/(1-$F$2)+(1-$F$2^(N$17-1))*$R$4+$F$2^(N$17-1)*$M$4</f>
        <v>117.11372296722918</v>
      </c>
      <c r="P143" s="1">
        <f t="shared" si="31"/>
        <v>27</v>
      </c>
      <c r="Q143" s="1">
        <f>$R$3/(1-$B$4)</f>
        <v>115.82106318787385</v>
      </c>
      <c r="R143" s="1">
        <f>LN((1-$B$6)*$B$3*$B$2)+$B$7*LN($B$6*$B$3*$B$2+$F$2*Y143)+$B$4*$R$3/(1-$B$4)</f>
        <v>116.29328766849451</v>
      </c>
      <c r="T143" s="1">
        <f t="shared" si="20"/>
        <v>117.47548379723574</v>
      </c>
      <c r="U143" s="1">
        <f t="shared" si="21"/>
        <v>47.01129454776756</v>
      </c>
      <c r="V143" s="1">
        <f t="shared" si="19"/>
        <v>11.437490658684862</v>
      </c>
      <c r="W143" s="1"/>
      <c r="X143" s="1">
        <f t="shared" si="22"/>
        <v>117.47548379723574</v>
      </c>
      <c r="Y143" s="1">
        <f>IF(X143=C143,$I$3,(Z143-$B$6*$B$2+A143)/$F$2)</f>
        <v>47.01129454776756</v>
      </c>
      <c r="Z143" s="1">
        <f t="shared" si="23"/>
        <v>11.437490658684862</v>
      </c>
      <c r="AA143" s="1">
        <f t="shared" si="24"/>
      </c>
      <c r="AB143" s="1">
        <f t="shared" si="25"/>
        <v>11.437490658684862</v>
      </c>
      <c r="AC143" s="1">
        <f t="shared" si="26"/>
      </c>
      <c r="AD143" s="1">
        <f t="shared" si="27"/>
      </c>
      <c r="AE143" s="1">
        <f t="shared" si="28"/>
      </c>
      <c r="AF143">
        <f t="shared" si="29"/>
      </c>
      <c r="AG143">
        <f t="shared" si="30"/>
      </c>
    </row>
    <row r="144" spans="1:33" ht="12.75">
      <c r="A144" s="1">
        <f>A143+$I$3/100</f>
        <v>61.289663567585386</v>
      </c>
      <c r="B144" s="1">
        <f>MAX($B$6*$B$2-A144+$B$4*$I$3,0.00001)</f>
        <v>1E-05</v>
      </c>
      <c r="C144" s="1">
        <f>$M$2+$B$7*LN(B144)+$M$4</f>
        <v>111.03842940027327</v>
      </c>
      <c r="D144" s="1">
        <f>MAX($B$6*$B$2-(1-$F$2)/(1-$F$2^D$17)*($A144-$F$2^(D$17-1)*$B$4*$I$3),0.000001)</f>
        <v>11.280086770690104</v>
      </c>
      <c r="E144" s="1">
        <f>(1-$F$2^D$17)*($M$2+$B$7*LN(D144))/(1-$F$2)+(1-$F$2^(D$17-1))*$R$4+$F$2^(D$17-1)*$M$4</f>
        <v>117.46230168351443</v>
      </c>
      <c r="F144" s="1">
        <f>MAX($B$6*$B$2-(1-$F$2)/(1-$F$2^F$17)*($A144-$F$2^(F$17-1)*$B$4*$I$3),0.000001)</f>
        <v>15.970606356896552</v>
      </c>
      <c r="G144" s="1">
        <f>(1-$F$2^F$17)*($M$2+$B$7*LN(F144))/(1-$F$2)+(1-$F$2^(F$17-1))*$R$4+$F$2^(F$17-1)*$M$4</f>
        <v>117.44360895066836</v>
      </c>
      <c r="H144" s="1">
        <f>MAX($B$6*$B$2-(1-$F$2)/(1-$F$2^H$17)*($A144-$F$2^(H$17-1)*$B$4*$I$3),0.000001)</f>
        <v>18.30357926704845</v>
      </c>
      <c r="I144" s="1">
        <f>(1-$F$2^H$17)*($M$2+$B$7*LN(H144))/(1-$F$2)+(1-$F$2^(H$17-1))*$R$4+$F$2^(H$17-1)*$M$4</f>
        <v>117.36356887964493</v>
      </c>
      <c r="J144" s="1">
        <f>MAX($B$6*$B$2-(1-$F$2)/(1-$F$2^J$17)*($A144-$F$2^(J$17-1)*$B$4*$I$3),0.000001)</f>
        <v>19.69360544118654</v>
      </c>
      <c r="K144" s="1">
        <f>(1-$F$2^J$17)*($M$2+$B$7*LN(J144))/(1-$F$2)+(1-$F$2^(J$17-1))*$R$4+$F$2^(J$17-1)*$M$4</f>
        <v>117.2747875131164</v>
      </c>
      <c r="L144" s="1">
        <f>MAX($B$6*$B$2-(1-$F$2)/(1-$F$2^L$17)*($A144-$F$2^(L$17-1)*$B$4*$I$3),0.000001)</f>
        <v>20.61223455467624</v>
      </c>
      <c r="M144" s="1">
        <f>(1-$F$2^L$17)*($M$2+$B$7*LN(L144))/(1-$F$2)+(1-$F$2^(L$17-1))*$R$4+$F$2^(L$17-1)*$M$4</f>
        <v>117.18810186323502</v>
      </c>
      <c r="N144" s="1">
        <f>MAX($B$6*$B$2-(1-$F$2)/(1-$F$2^N$17)*($A144-$F$2^(N$17-1)*$B$4*$I$3),0.000001)</f>
        <v>21.2615728713085</v>
      </c>
      <c r="O144" s="1">
        <f>(1-$F$2^N$17)*($M$2+$B$7*LN(N144))/(1-$F$2)+(1-$F$2^(N$17-1))*$R$4+$F$2^(N$17-1)*$M$4</f>
        <v>117.10669008511107</v>
      </c>
      <c r="P144" s="1">
        <f t="shared" si="31"/>
        <v>27</v>
      </c>
      <c r="Q144" s="1">
        <f>$R$3/(1-$B$4)</f>
        <v>115.82106318787385</v>
      </c>
      <c r="R144" s="1">
        <f>LN((1-$B$6)*$B$3*$B$2)+$B$7*LN($B$6*$B$3*$B$2+$F$2*Y144)+$B$4*$R$3/(1-$B$4)</f>
        <v>116.29430968051594</v>
      </c>
      <c r="T144" s="1">
        <f t="shared" si="20"/>
        <v>117.46230168351443</v>
      </c>
      <c r="U144" s="1">
        <f t="shared" si="21"/>
        <v>47.168698435762316</v>
      </c>
      <c r="V144" s="1">
        <f t="shared" si="19"/>
        <v>11.280086770690104</v>
      </c>
      <c r="W144" s="1"/>
      <c r="X144" s="1">
        <f t="shared" si="22"/>
        <v>117.46230168351443</v>
      </c>
      <c r="Y144" s="1">
        <f>IF(X144=C144,$I$3,(Z144-$B$6*$B$2+A144)/$F$2)</f>
        <v>47.168698435762316</v>
      </c>
      <c r="Z144" s="1">
        <f t="shared" si="23"/>
        <v>11.280086770690104</v>
      </c>
      <c r="AA144" s="1">
        <f t="shared" si="24"/>
      </c>
      <c r="AB144" s="1">
        <f t="shared" si="25"/>
        <v>11.280086770690104</v>
      </c>
      <c r="AC144" s="1">
        <f t="shared" si="26"/>
      </c>
      <c r="AD144" s="1">
        <f t="shared" si="27"/>
      </c>
      <c r="AE144" s="1">
        <f t="shared" si="28"/>
      </c>
      <c r="AF144">
        <f t="shared" si="29"/>
      </c>
      <c r="AG144">
        <f t="shared" si="30"/>
      </c>
    </row>
    <row r="145" spans="1:33" ht="12.75">
      <c r="A145" s="1">
        <f>A144+$I$3/100</f>
        <v>61.58912446449541</v>
      </c>
      <c r="B145" s="1">
        <f>MAX($B$6*$B$2-A145+$B$4*$I$3,0.00001)</f>
        <v>1E-05</v>
      </c>
      <c r="C145" s="1">
        <f>$M$2+$B$7*LN(B145)+$M$4</f>
        <v>111.03842940027327</v>
      </c>
      <c r="D145" s="1">
        <f>MAX($B$6*$B$2-(1-$F$2)/(1-$F$2^D$17)*($A145-$F$2^(D$17-1)*$B$4*$I$3),0.000001)</f>
        <v>11.122682882695344</v>
      </c>
      <c r="E145" s="1">
        <f>(1-$F$2^D$17)*($M$2+$B$7*LN(D145))/(1-$F$2)+(1-$F$2^(D$17-1))*$R$4+$F$2^(D$17-1)*$M$4</f>
        <v>117.44893432628972</v>
      </c>
      <c r="F145" s="1">
        <f>MAX($B$6*$B$2-(1-$F$2)/(1-$F$2^F$17)*($A145-$F$2^(F$17-1)*$B$4*$I$3),0.000001)</f>
        <v>15.860389129052473</v>
      </c>
      <c r="G145" s="1">
        <f>(1-$F$2^F$17)*($M$2+$B$7*LN(F145))/(1-$F$2)+(1-$F$2^(F$17-1))*$R$4+$F$2^(F$17-1)*$M$4</f>
        <v>117.43420107356194</v>
      </c>
      <c r="H145" s="1">
        <f>MAX($B$6*$B$2-(1-$F$2)/(1-$F$2^H$17)*($A145-$F$2^(H$17-1)*$B$4*$I$3),0.000001)</f>
        <v>18.216831763150484</v>
      </c>
      <c r="I145" s="1">
        <f>(1-$F$2^H$17)*($M$2+$B$7*LN(H145))/(1-$F$2)+(1-$F$2^(H$17-1))*$R$4+$F$2^(H$17-1)*$M$4</f>
        <v>117.35536904148147</v>
      </c>
      <c r="J145" s="1">
        <f>MAX($B$6*$B$2-(1-$F$2)/(1-$F$2^J$17)*($A145-$F$2^(J$17-1)*$B$4*$I$3),0.000001)</f>
        <v>19.620841610413514</v>
      </c>
      <c r="K145" s="1">
        <f>(1-$F$2^J$17)*($M$2+$B$7*LN(J145))/(1-$F$2)+(1-$F$2^(J$17-1))*$R$4+$F$2^(J$17-1)*$M$4</f>
        <v>117.26717043437549</v>
      </c>
      <c r="L145" s="1">
        <f>MAX($B$6*$B$2-(1-$F$2)/(1-$F$2^L$17)*($A145-$F$2^(L$17-1)*$B$4*$I$3),0.000001)</f>
        <v>20.548712139270116</v>
      </c>
      <c r="M145" s="1">
        <f>(1-$F$2^L$17)*($M$2+$B$7*LN(L145))/(1-$F$2)+(1-$F$2^(L$17-1))*$R$4+$F$2^(L$17-1)*$M$4</f>
        <v>117.18082649280011</v>
      </c>
      <c r="N145" s="1">
        <f>MAX($B$6*$B$2-(1-$F$2)/(1-$F$2^N$17)*($A145-$F$2^(N$17-1)*$B$4*$I$3),0.000001)</f>
        <v>21.2045828039518</v>
      </c>
      <c r="O145" s="1">
        <f>(1-$F$2^N$17)*($M$2+$B$7*LN(N145))/(1-$F$2)+(1-$F$2^(N$17-1))*$R$4+$F$2^(N$17-1)*$M$4</f>
        <v>117.09963832655359</v>
      </c>
      <c r="P145" s="1">
        <f t="shared" si="31"/>
        <v>27</v>
      </c>
      <c r="Q145" s="1">
        <f>$R$3/(1-$B$4)</f>
        <v>115.82106318787385</v>
      </c>
      <c r="R145" s="1">
        <f>LN((1-$B$6)*$B$3*$B$2)+$B$7*LN($B$6*$B$3*$B$2+$F$2*Y145)+$B$4*$R$3/(1-$B$4)</f>
        <v>116.29532960778079</v>
      </c>
      <c r="T145" s="1">
        <f t="shared" si="20"/>
        <v>117.44893432628972</v>
      </c>
      <c r="U145" s="1">
        <f t="shared" si="21"/>
        <v>47.32610232375707</v>
      </c>
      <c r="V145" s="1">
        <f t="shared" si="19"/>
        <v>11.122682882695344</v>
      </c>
      <c r="W145" s="1"/>
      <c r="X145" s="1">
        <f t="shared" si="22"/>
        <v>117.44893432628972</v>
      </c>
      <c r="Y145" s="1">
        <f>IF(X145=C145,$I$3,(Z145-$B$6*$B$2+A145)/$F$2)</f>
        <v>47.32610232375707</v>
      </c>
      <c r="Z145" s="1">
        <f t="shared" si="23"/>
        <v>11.122682882695344</v>
      </c>
      <c r="AA145" s="1">
        <f t="shared" si="24"/>
      </c>
      <c r="AB145" s="1">
        <f t="shared" si="25"/>
        <v>11.122682882695344</v>
      </c>
      <c r="AC145" s="1">
        <f t="shared" si="26"/>
      </c>
      <c r="AD145" s="1">
        <f t="shared" si="27"/>
      </c>
      <c r="AE145" s="1">
        <f t="shared" si="28"/>
      </c>
      <c r="AF145">
        <f t="shared" si="29"/>
      </c>
      <c r="AG145">
        <f t="shared" si="30"/>
      </c>
    </row>
    <row r="146" spans="1:33" ht="12.75">
      <c r="A146" s="1">
        <f>A145+$I$3/100</f>
        <v>61.88858536140544</v>
      </c>
      <c r="B146" s="1">
        <f>MAX($B$6*$B$2-A146+$B$4*$I$3,0.00001)</f>
        <v>1E-05</v>
      </c>
      <c r="C146" s="1">
        <f>$M$2+$B$7*LN(B146)+$M$4</f>
        <v>111.03842940027327</v>
      </c>
      <c r="D146" s="1">
        <f>MAX($B$6*$B$2-(1-$F$2)/(1-$F$2^D$17)*($A146-$F$2^(D$17-1)*$B$4*$I$3),0.000001)</f>
        <v>10.96527899470059</v>
      </c>
      <c r="E146" s="1">
        <f>(1-$F$2^D$17)*($M$2+$B$7*LN(D146))/(1-$F$2)+(1-$F$2^(D$17-1))*$R$4+$F$2^(D$17-1)*$M$4</f>
        <v>117.43537644494621</v>
      </c>
      <c r="F146" s="1">
        <f>MAX($B$6*$B$2-(1-$F$2)/(1-$F$2^F$17)*($A146-$F$2^(F$17-1)*$B$4*$I$3),0.000001)</f>
        <v>15.750171901208402</v>
      </c>
      <c r="G146" s="1">
        <f>(1-$F$2^F$17)*($M$2+$B$7*LN(F146))/(1-$F$2)+(1-$F$2^(F$17-1))*$R$4+$F$2^(F$17-1)*$M$4</f>
        <v>117.42472759062785</v>
      </c>
      <c r="H146" s="1">
        <f>MAX($B$6*$B$2-(1-$F$2)/(1-$F$2^H$17)*($A146-$F$2^(H$17-1)*$B$4*$I$3),0.000001)</f>
        <v>18.130084259252516</v>
      </c>
      <c r="I146" s="1">
        <f>(1-$F$2^H$17)*($M$2+$B$7*LN(H146))/(1-$F$2)+(1-$F$2^(H$17-1))*$R$4+$F$2^(H$17-1)*$M$4</f>
        <v>117.34713006282053</v>
      </c>
      <c r="J146" s="1">
        <f>MAX($B$6*$B$2-(1-$F$2)/(1-$F$2^J$17)*($A146-$F$2^(J$17-1)*$B$4*$I$3),0.000001)</f>
        <v>19.54807777964048</v>
      </c>
      <c r="K146" s="1">
        <f>(1-$F$2^J$17)*($M$2+$B$7*LN(J146))/(1-$F$2)+(1-$F$2^(J$17-1))*$R$4+$F$2^(J$17-1)*$M$4</f>
        <v>117.25952505518055</v>
      </c>
      <c r="L146" s="1">
        <f>MAX($B$6*$B$2-(1-$F$2)/(1-$F$2^L$17)*($A146-$F$2^(L$17-1)*$B$4*$I$3),0.000001)</f>
        <v>20.485189723863996</v>
      </c>
      <c r="M146" s="1">
        <f>(1-$F$2^L$17)*($M$2+$B$7*LN(L146))/(1-$F$2)+(1-$F$2^(L$17-1))*$R$4+$F$2^(L$17-1)*$M$4</f>
        <v>117.17352859709612</v>
      </c>
      <c r="N146" s="1">
        <f>MAX($B$6*$B$2-(1-$F$2)/(1-$F$2^N$17)*($A146-$F$2^(N$17-1)*$B$4*$I$3),0.000001)</f>
        <v>21.1475927365951</v>
      </c>
      <c r="O146" s="1">
        <f>(1-$F$2^N$17)*($M$2+$B$7*LN(N146))/(1-$F$2)+(1-$F$2^(N$17-1))*$R$4+$F$2^(N$17-1)*$M$4</f>
        <v>117.09256758995429</v>
      </c>
      <c r="P146" s="1">
        <f t="shared" si="31"/>
        <v>27</v>
      </c>
      <c r="Q146" s="1">
        <f>$R$3/(1-$B$4)</f>
        <v>115.82106318787385</v>
      </c>
      <c r="R146" s="1">
        <f>LN((1-$B$6)*$B$3*$B$2)+$B$7*LN($B$6*$B$3*$B$2+$F$2*Y146)+$B$4*$R$3/(1-$B$4)</f>
        <v>116.29634745877695</v>
      </c>
      <c r="T146" s="1">
        <f t="shared" si="20"/>
        <v>117.43537644494621</v>
      </c>
      <c r="U146" s="1">
        <f t="shared" si="21"/>
        <v>47.48350621175184</v>
      </c>
      <c r="V146" s="1">
        <f t="shared" si="19"/>
        <v>10.96527899470059</v>
      </c>
      <c r="W146" s="1"/>
      <c r="X146" s="1">
        <f t="shared" si="22"/>
        <v>117.43537644494621</v>
      </c>
      <c r="Y146" s="1">
        <f>IF(X146=C146,$I$3,(Z146-$B$6*$B$2+A146)/$F$2)</f>
        <v>47.48350621175184</v>
      </c>
      <c r="Z146" s="1">
        <f t="shared" si="23"/>
        <v>10.96527899470059</v>
      </c>
      <c r="AA146" s="1">
        <f t="shared" si="24"/>
      </c>
      <c r="AB146" s="1">
        <f t="shared" si="25"/>
        <v>10.96527899470059</v>
      </c>
      <c r="AC146" s="1">
        <f t="shared" si="26"/>
      </c>
      <c r="AD146" s="1">
        <f t="shared" si="27"/>
      </c>
      <c r="AE146" s="1">
        <f t="shared" si="28"/>
      </c>
      <c r="AF146">
        <f t="shared" si="29"/>
      </c>
      <c r="AG146">
        <f t="shared" si="30"/>
      </c>
    </row>
    <row r="147" spans="1:33" ht="12.75">
      <c r="A147" s="1">
        <f>A146+$I$3/100</f>
        <v>62.18804625831547</v>
      </c>
      <c r="B147" s="1">
        <f>MAX($B$6*$B$2-A147+$B$4*$I$3,0.00001)</f>
        <v>1E-05</v>
      </c>
      <c r="C147" s="1">
        <f>$M$2+$B$7*LN(B147)+$M$4</f>
        <v>111.03842940027327</v>
      </c>
      <c r="D147" s="1">
        <f>MAX($B$6*$B$2-(1-$F$2)/(1-$F$2^D$17)*($A147-$F$2^(D$17-1)*$B$4*$I$3),0.000001)</f>
        <v>10.80787510670583</v>
      </c>
      <c r="E147" s="1">
        <f>(1-$F$2^D$17)*($M$2+$B$7*LN(D147))/(1-$F$2)+(1-$F$2^(D$17-1))*$R$4+$F$2^(D$17-1)*$M$4</f>
        <v>117.42162252980312</v>
      </c>
      <c r="F147" s="1">
        <f>MAX($B$6*$B$2-(1-$F$2)/(1-$F$2^F$17)*($A147-$F$2^(F$17-1)*$B$4*$I$3),0.000001)</f>
        <v>15.639954673364324</v>
      </c>
      <c r="G147" s="1">
        <f>(1-$F$2^F$17)*($M$2+$B$7*LN(F147))/(1-$F$2)+(1-$F$2^(F$17-1))*$R$4+$F$2^(F$17-1)*$M$4</f>
        <v>117.4151875804323</v>
      </c>
      <c r="H147" s="1">
        <f>MAX($B$6*$B$2-(1-$F$2)/(1-$F$2^H$17)*($A147-$F$2^(H$17-1)*$B$4*$I$3),0.000001)</f>
        <v>18.043336755354552</v>
      </c>
      <c r="I147" s="1">
        <f>(1-$F$2^H$17)*($M$2+$B$7*LN(H147))/(1-$F$2)+(1-$F$2^(H$17-1))*$R$4+$F$2^(H$17-1)*$M$4</f>
        <v>117.33885156820851</v>
      </c>
      <c r="J147" s="1">
        <f>MAX($B$6*$B$2-(1-$F$2)/(1-$F$2^J$17)*($A147-$F$2^(J$17-1)*$B$4*$I$3),0.000001)</f>
        <v>19.475313948867445</v>
      </c>
      <c r="K147" s="1">
        <f>(1-$F$2^J$17)*($M$2+$B$7*LN(J147))/(1-$F$2)+(1-$F$2^(J$17-1))*$R$4+$F$2^(J$17-1)*$M$4</f>
        <v>117.25185116445238</v>
      </c>
      <c r="L147" s="1">
        <f>MAX($B$6*$B$2-(1-$F$2)/(1-$F$2^L$17)*($A147-$F$2^(L$17-1)*$B$4*$I$3),0.000001)</f>
        <v>20.421667308457874</v>
      </c>
      <c r="M147" s="1">
        <f>(1-$F$2^L$17)*($M$2+$B$7*LN(L147))/(1-$F$2)+(1-$F$2^(L$17-1))*$R$4+$F$2^(L$17-1)*$M$4</f>
        <v>117.16620803620883</v>
      </c>
      <c r="N147" s="1">
        <f>MAX($B$6*$B$2-(1-$F$2)/(1-$F$2^N$17)*($A147-$F$2^(N$17-1)*$B$4*$I$3),0.000001)</f>
        <v>21.090602669238404</v>
      </c>
      <c r="O147" s="1">
        <f>(1-$F$2^N$17)*($M$2+$B$7*LN(N147))/(1-$F$2)+(1-$F$2^(N$17-1))*$R$4+$F$2^(N$17-1)*$M$4</f>
        <v>117.08547777288813</v>
      </c>
      <c r="P147" s="1">
        <f t="shared" si="31"/>
        <v>27</v>
      </c>
      <c r="Q147" s="1">
        <f>$R$3/(1-$B$4)</f>
        <v>115.82106318787385</v>
      </c>
      <c r="R147" s="1">
        <f>LN((1-$B$6)*$B$3*$B$2)+$B$7*LN($B$6*$B$3*$B$2+$F$2*Y147)+$B$4*$R$3/(1-$B$4)</f>
        <v>116.29736324194059</v>
      </c>
      <c r="T147" s="1">
        <f t="shared" si="20"/>
        <v>117.42162252980312</v>
      </c>
      <c r="U147" s="1">
        <f t="shared" si="21"/>
        <v>47.64091009974659</v>
      </c>
      <c r="V147" s="1">
        <f t="shared" si="19"/>
        <v>10.80787510670583</v>
      </c>
      <c r="W147" s="1"/>
      <c r="X147" s="1">
        <f t="shared" si="22"/>
        <v>117.42162252980312</v>
      </c>
      <c r="Y147" s="1">
        <f>IF(X147=C147,$I$3,(Z147-$B$6*$B$2+A147)/$F$2)</f>
        <v>47.64091009974659</v>
      </c>
      <c r="Z147" s="1">
        <f t="shared" si="23"/>
        <v>10.80787510670583</v>
      </c>
      <c r="AA147" s="1">
        <f t="shared" si="24"/>
      </c>
      <c r="AB147" s="1">
        <f t="shared" si="25"/>
        <v>10.80787510670583</v>
      </c>
      <c r="AC147" s="1">
        <f t="shared" si="26"/>
      </c>
      <c r="AD147" s="1">
        <f t="shared" si="27"/>
      </c>
      <c r="AE147" s="1">
        <f t="shared" si="28"/>
      </c>
      <c r="AF147">
        <f t="shared" si="29"/>
      </c>
      <c r="AG147">
        <f t="shared" si="30"/>
      </c>
    </row>
    <row r="148" spans="1:33" ht="12.75">
      <c r="A148" s="1">
        <f>A147+$I$3/100</f>
        <v>62.487507155225494</v>
      </c>
      <c r="B148" s="1">
        <f>MAX($B$6*$B$2-A148+$B$4*$I$3,0.00001)</f>
        <v>1E-05</v>
      </c>
      <c r="C148" s="1">
        <f>$M$2+$B$7*LN(B148)+$M$4</f>
        <v>111.03842940027327</v>
      </c>
      <c r="D148" s="1">
        <f>MAX($B$6*$B$2-(1-$F$2)/(1-$F$2^D$17)*($A148-$F$2^(D$17-1)*$B$4*$I$3),0.000001)</f>
        <v>10.650471218711075</v>
      </c>
      <c r="E148" s="1">
        <f>(1-$F$2^D$17)*($M$2+$B$7*LN(D148))/(1-$F$2)+(1-$F$2^(D$17-1))*$R$4+$F$2^(D$17-1)*$M$4</f>
        <v>117.40766682867087</v>
      </c>
      <c r="F148" s="1">
        <f>MAX($B$6*$B$2-(1-$F$2)/(1-$F$2^F$17)*($A148-$F$2^(F$17-1)*$B$4*$I$3),0.000001)</f>
        <v>15.52973744552025</v>
      </c>
      <c r="G148" s="1">
        <f>(1-$F$2^F$17)*($M$2+$B$7*LN(F148))/(1-$F$2)+(1-$F$2^(F$17-1))*$R$4+$F$2^(F$17-1)*$M$4</f>
        <v>117.4055801019918</v>
      </c>
      <c r="H148" s="1">
        <f>MAX($B$6*$B$2-(1-$F$2)/(1-$F$2^H$17)*($A148-$F$2^(H$17-1)*$B$4*$I$3),0.000001)</f>
        <v>17.956589251456585</v>
      </c>
      <c r="I148" s="1">
        <f>(1-$F$2^H$17)*($M$2+$B$7*LN(H148))/(1-$F$2)+(1-$F$2^(H$17-1))*$R$4+$F$2^(H$17-1)*$M$4</f>
        <v>117.33053317676357</v>
      </c>
      <c r="J148" s="1">
        <f>MAX($B$6*$B$2-(1-$F$2)/(1-$F$2^J$17)*($A148-$F$2^(J$17-1)*$B$4*$I$3),0.000001)</f>
        <v>19.40255011809441</v>
      </c>
      <c r="K148" s="1">
        <f>(1-$F$2^J$17)*($M$2+$B$7*LN(J148))/(1-$F$2)+(1-$F$2^(J$17-1))*$R$4+$F$2^(J$17-1)*$M$4</f>
        <v>117.24414854874144</v>
      </c>
      <c r="L148" s="1">
        <f>MAX($B$6*$B$2-(1-$F$2)/(1-$F$2^L$17)*($A148-$F$2^(L$17-1)*$B$4*$I$3),0.000001)</f>
        <v>20.35814489305175</v>
      </c>
      <c r="M148" s="1">
        <f>(1-$F$2^L$17)*($M$2+$B$7*LN(L148))/(1-$F$2)+(1-$F$2^(L$17-1))*$R$4+$F$2^(L$17-1)*$M$4</f>
        <v>117.15886466891632</v>
      </c>
      <c r="N148" s="1">
        <f>MAX($B$6*$B$2-(1-$F$2)/(1-$F$2^N$17)*($A148-$F$2^(N$17-1)*$B$4*$I$3),0.000001)</f>
        <v>21.033612601881707</v>
      </c>
      <c r="O148" s="1">
        <f>(1-$F$2^N$17)*($M$2+$B$7*LN(N148))/(1-$F$2)+(1-$F$2^(N$17-1))*$R$4+$F$2^(N$17-1)*$M$4</f>
        <v>117.07836877209868</v>
      </c>
      <c r="P148" s="1">
        <f t="shared" si="31"/>
        <v>27</v>
      </c>
      <c r="Q148" s="1">
        <f>$R$3/(1-$B$4)</f>
        <v>115.82106318787385</v>
      </c>
      <c r="R148" s="1">
        <f>LN((1-$B$6)*$B$3*$B$2)+$B$7*LN($B$6*$B$3*$B$2+$F$2*Y148)+$B$4*$R$3/(1-$B$4)</f>
        <v>116.29837696565656</v>
      </c>
      <c r="T148" s="1">
        <f t="shared" si="20"/>
        <v>117.40766682867087</v>
      </c>
      <c r="U148" s="1">
        <f t="shared" si="21"/>
        <v>47.79831398774135</v>
      </c>
      <c r="V148" s="1">
        <f t="shared" si="19"/>
        <v>10.650471218711075</v>
      </c>
      <c r="W148" s="1"/>
      <c r="X148" s="1">
        <f t="shared" si="22"/>
        <v>117.40766682867087</v>
      </c>
      <c r="Y148" s="1">
        <f>IF(X148=C148,$I$3,(Z148-$B$6*$B$2+A148)/$F$2)</f>
        <v>47.79831398774135</v>
      </c>
      <c r="Z148" s="1">
        <f t="shared" si="23"/>
        <v>10.650471218711075</v>
      </c>
      <c r="AA148" s="1">
        <f t="shared" si="24"/>
      </c>
      <c r="AB148" s="1">
        <f t="shared" si="25"/>
        <v>10.650471218711075</v>
      </c>
      <c r="AC148" s="1">
        <f t="shared" si="26"/>
      </c>
      <c r="AD148" s="1">
        <f t="shared" si="27"/>
      </c>
      <c r="AE148" s="1">
        <f t="shared" si="28"/>
      </c>
      <c r="AF148">
        <f t="shared" si="29"/>
      </c>
      <c r="AG148">
        <f t="shared" si="30"/>
      </c>
    </row>
    <row r="149" spans="1:33" ht="12.75">
      <c r="A149" s="1">
        <f>A148+$I$3/100</f>
        <v>62.78696805213552</v>
      </c>
      <c r="B149" s="1">
        <f>MAX($B$6*$B$2-A149+$B$4*$I$3,0.00001)</f>
        <v>1E-05</v>
      </c>
      <c r="C149" s="1">
        <f>$M$2+$B$7*LN(B149)+$M$4</f>
        <v>111.03842940027327</v>
      </c>
      <c r="D149" s="1">
        <f>MAX($B$6*$B$2-(1-$F$2)/(1-$F$2^D$17)*($A149-$F$2^(D$17-1)*$B$4*$I$3),0.000001)</f>
        <v>10.493067330716311</v>
      </c>
      <c r="E149" s="1">
        <f>(1-$F$2^D$17)*($M$2+$B$7*LN(D149))/(1-$F$2)+(1-$F$2^(D$17-1))*$R$4+$F$2^(D$17-1)*$M$4</f>
        <v>117.39350333240698</v>
      </c>
      <c r="F149" s="1">
        <f>MAX($B$6*$B$2-(1-$F$2)/(1-$F$2^F$17)*($A149-$F$2^(F$17-1)*$B$4*$I$3),0.000001)</f>
        <v>15.419520217676173</v>
      </c>
      <c r="G149" s="1">
        <f>(1-$F$2^F$17)*($M$2+$B$7*LN(F149))/(1-$F$2)+(1-$F$2^(F$17-1))*$R$4+$F$2^(F$17-1)*$M$4</f>
        <v>117.39590419421621</v>
      </c>
      <c r="H149" s="1">
        <f>MAX($B$6*$B$2-(1-$F$2)/(1-$F$2^H$17)*($A149-$F$2^(H$17-1)*$B$4*$I$3),0.000001)</f>
        <v>17.86984174755862</v>
      </c>
      <c r="I149" s="1">
        <f>(1-$F$2^H$17)*($M$2+$B$7*LN(H149))/(1-$F$2)+(1-$F$2^(H$17-1))*$R$4+$F$2^(H$17-1)*$M$4</f>
        <v>117.32217450207031</v>
      </c>
      <c r="J149" s="1">
        <f>MAX($B$6*$B$2-(1-$F$2)/(1-$F$2^J$17)*($A149-$F$2^(J$17-1)*$B$4*$I$3),0.000001)</f>
        <v>19.329786287321383</v>
      </c>
      <c r="K149" s="1">
        <f>(1-$F$2^J$17)*($M$2+$B$7*LN(J149))/(1-$F$2)+(1-$F$2^(J$17-1))*$R$4+$F$2^(J$17-1)*$M$4</f>
        <v>117.2364169921922</v>
      </c>
      <c r="L149" s="1">
        <f>MAX($B$6*$B$2-(1-$F$2)/(1-$F$2^L$17)*($A149-$F$2^(L$17-1)*$B$4*$I$3),0.000001)</f>
        <v>20.29462247764563</v>
      </c>
      <c r="M149" s="1">
        <f>(1-$F$2^L$17)*($M$2+$B$7*LN(L149))/(1-$F$2)+(1-$F$2^(L$17-1))*$R$4+$F$2^(L$17-1)*$M$4</f>
        <v>117.15149835267269</v>
      </c>
      <c r="N149" s="1">
        <f>MAX($B$6*$B$2-(1-$F$2)/(1-$F$2^N$17)*($A149-$F$2^(N$17-1)*$B$4*$I$3),0.000001)</f>
        <v>20.976622534525006</v>
      </c>
      <c r="O149" s="1">
        <f>(1-$F$2^N$17)*($M$2+$B$7*LN(N149))/(1-$F$2)+(1-$F$2^(N$17-1))*$R$4+$F$2^(N$17-1)*$M$4</f>
        <v>117.07124048348909</v>
      </c>
      <c r="P149" s="1">
        <f t="shared" si="31"/>
        <v>27</v>
      </c>
      <c r="Q149" s="1">
        <f>$R$3/(1-$B$4)</f>
        <v>115.82106318787385</v>
      </c>
      <c r="R149" s="1">
        <f>LN((1-$B$6)*$B$3*$B$2)+$B$7*LN($B$6*$B$3*$B$2+$F$2*Y149)+$B$4*$R$3/(1-$B$4)</f>
        <v>116.33326350858044</v>
      </c>
      <c r="T149" s="1">
        <f t="shared" si="20"/>
        <v>117.39590419421621</v>
      </c>
      <c r="U149" s="1">
        <f t="shared" si="21"/>
        <v>53.4143914346944</v>
      </c>
      <c r="V149" s="1">
        <f t="shared" si="19"/>
        <v>15.419520217676173</v>
      </c>
      <c r="W149" s="1"/>
      <c r="X149" s="1">
        <f t="shared" si="22"/>
        <v>117.39590419421621</v>
      </c>
      <c r="Y149" s="1">
        <f>IF(X149=C149,$I$3,(Z149-$B$6*$B$2+A149)/$F$2)</f>
        <v>53.4143914346944</v>
      </c>
      <c r="Z149" s="1">
        <f t="shared" si="23"/>
        <v>15.419520217676173</v>
      </c>
      <c r="AA149" s="1">
        <f t="shared" si="24"/>
      </c>
      <c r="AB149" s="1">
        <f t="shared" si="25"/>
      </c>
      <c r="AC149" s="1">
        <f t="shared" si="26"/>
        <v>15.419520217676173</v>
      </c>
      <c r="AD149" s="1">
        <f t="shared" si="27"/>
      </c>
      <c r="AE149" s="1">
        <f t="shared" si="28"/>
      </c>
      <c r="AF149">
        <f t="shared" si="29"/>
      </c>
      <c r="AG149">
        <f t="shared" si="30"/>
      </c>
    </row>
    <row r="150" spans="1:33" ht="12.75">
      <c r="A150" s="1">
        <f>A149+$I$3/100</f>
        <v>63.08642894904555</v>
      </c>
      <c r="B150" s="1">
        <f>MAX($B$6*$B$2-A150+$B$4*$I$3,0.00001)</f>
        <v>1E-05</v>
      </c>
      <c r="C150" s="1">
        <f>$M$2+$B$7*LN(B150)+$M$4</f>
        <v>111.03842940027327</v>
      </c>
      <c r="D150" s="1">
        <f>MAX($B$6*$B$2-(1-$F$2)/(1-$F$2^D$17)*($A150-$F$2^(D$17-1)*$B$4*$I$3),0.000001)</f>
        <v>10.335663442721557</v>
      </c>
      <c r="E150" s="1">
        <f>(1-$F$2^D$17)*($M$2+$B$7*LN(D150))/(1-$F$2)+(1-$F$2^(D$17-1))*$R$4+$F$2^(D$17-1)*$M$4</f>
        <v>117.37912575938009</v>
      </c>
      <c r="F150" s="1">
        <f>MAX($B$6*$B$2-(1-$F$2)/(1-$F$2^F$17)*($A150-$F$2^(F$17-1)*$B$4*$I$3),0.000001)</f>
        <v>15.3093029898321</v>
      </c>
      <c r="G150" s="1">
        <f>(1-$F$2^F$17)*($M$2+$B$7*LN(F150))/(1-$F$2)+(1-$F$2^(F$17-1))*$R$4+$F$2^(F$17-1)*$M$4</f>
        <v>117.3861588753318</v>
      </c>
      <c r="H150" s="1">
        <f>MAX($B$6*$B$2-(1-$F$2)/(1-$F$2^H$17)*($A150-$F$2^(H$17-1)*$B$4*$I$3),0.000001)</f>
        <v>17.783094243660653</v>
      </c>
      <c r="I150" s="1">
        <f>(1-$F$2^H$17)*($M$2+$B$7*LN(H150))/(1-$F$2)+(1-$F$2^(H$17-1))*$R$4+$F$2^(H$17-1)*$M$4</f>
        <v>117.3137751520722</v>
      </c>
      <c r="J150" s="1">
        <f>MAX($B$6*$B$2-(1-$F$2)/(1-$F$2^J$17)*($A150-$F$2^(J$17-1)*$B$4*$I$3),0.000001)</f>
        <v>19.25702245654835</v>
      </c>
      <c r="K150" s="1">
        <f>(1-$F$2^J$17)*($M$2+$B$7*LN(J150))/(1-$F$2)+(1-$F$2^(J$17-1))*$R$4+$F$2^(J$17-1)*$M$4</f>
        <v>117.22865627650688</v>
      </c>
      <c r="L150" s="1">
        <f>MAX($B$6*$B$2-(1-$F$2)/(1-$F$2^L$17)*($A150-$F$2^(L$17-1)*$B$4*$I$3),0.000001)</f>
        <v>20.231100062239506</v>
      </c>
      <c r="M150" s="1">
        <f>(1-$F$2^L$17)*($M$2+$B$7*LN(L150))/(1-$F$2)+(1-$F$2^(L$17-1))*$R$4+$F$2^(L$17-1)*$M$4</f>
        <v>117.14410894359142</v>
      </c>
      <c r="N150" s="1">
        <f>MAX($B$6*$B$2-(1-$F$2)/(1-$F$2^N$17)*($A150-$F$2^(N$17-1)*$B$4*$I$3),0.000001)</f>
        <v>20.919632467168313</v>
      </c>
      <c r="O150" s="1">
        <f>(1-$F$2^N$17)*($M$2+$B$7*LN(N150))/(1-$F$2)+(1-$F$2^(N$17-1))*$R$4+$F$2^(N$17-1)*$M$4</f>
        <v>117.06409280211284</v>
      </c>
      <c r="P150" s="1">
        <f t="shared" si="31"/>
        <v>27</v>
      </c>
      <c r="Q150" s="1">
        <f>$R$3/(1-$B$4)</f>
        <v>115.82106318787385</v>
      </c>
      <c r="R150" s="1">
        <f>LN((1-$B$6)*$B$3*$B$2)+$B$7*LN($B$6*$B$3*$B$2+$F$2*Y150)+$B$4*$R$3/(1-$B$4)</f>
        <v>116.33452008878496</v>
      </c>
      <c r="T150" s="1">
        <f t="shared" si="20"/>
        <v>117.3861588753318</v>
      </c>
      <c r="U150" s="1">
        <f t="shared" si="21"/>
        <v>53.62407971066775</v>
      </c>
      <c r="V150" s="1">
        <f t="shared" si="19"/>
        <v>15.3093029898321</v>
      </c>
      <c r="W150" s="1"/>
      <c r="X150" s="1">
        <f t="shared" si="22"/>
        <v>117.3861588753318</v>
      </c>
      <c r="Y150" s="1">
        <f>IF(X150=C150,$I$3,(Z150-$B$6*$B$2+A150)/$F$2)</f>
        <v>53.62407971066775</v>
      </c>
      <c r="Z150" s="1">
        <f t="shared" si="23"/>
        <v>15.3093029898321</v>
      </c>
      <c r="AA150" s="1">
        <f t="shared" si="24"/>
      </c>
      <c r="AB150" s="1">
        <f t="shared" si="25"/>
      </c>
      <c r="AC150" s="1">
        <f t="shared" si="26"/>
        <v>15.3093029898321</v>
      </c>
      <c r="AD150" s="1">
        <f t="shared" si="27"/>
      </c>
      <c r="AE150" s="1">
        <f t="shared" si="28"/>
      </c>
      <c r="AF150">
        <f t="shared" si="29"/>
      </c>
      <c r="AG150">
        <f t="shared" si="30"/>
      </c>
    </row>
    <row r="151" spans="1:33" ht="12.75">
      <c r="A151" s="1">
        <f>A150+$I$3/100</f>
        <v>63.385889845955575</v>
      </c>
      <c r="B151" s="1">
        <f>MAX($B$6*$B$2-A151+$B$4*$I$3,0.00001)</f>
        <v>1E-05</v>
      </c>
      <c r="C151" s="1">
        <f>$M$2+$B$7*LN(B151)+$M$4</f>
        <v>111.03842940027327</v>
      </c>
      <c r="D151" s="1">
        <f>MAX($B$6*$B$2-(1-$F$2)/(1-$F$2^D$17)*($A151-$F$2^(D$17-1)*$B$4*$I$3),0.000001)</f>
        <v>10.178259554726797</v>
      </c>
      <c r="E151" s="1">
        <f>(1-$F$2^D$17)*($M$2+$B$7*LN(D151))/(1-$F$2)+(1-$F$2^(D$17-1))*$R$4+$F$2^(D$17-1)*$M$4</f>
        <v>117.36452753874187</v>
      </c>
      <c r="F151" s="1">
        <f>MAX($B$6*$B$2-(1-$F$2)/(1-$F$2^F$17)*($A151-$F$2^(F$17-1)*$B$4*$I$3),0.000001)</f>
        <v>15.199085761988021</v>
      </c>
      <c r="G151" s="1">
        <f>(1-$F$2^F$17)*($M$2+$B$7*LN(F151))/(1-$F$2)+(1-$F$2^(F$17-1))*$R$4+$F$2^(F$17-1)*$M$4</f>
        <v>117.37634314228339</v>
      </c>
      <c r="H151" s="1">
        <f>MAX($B$6*$B$2-(1-$F$2)/(1-$F$2^H$17)*($A151-$F$2^(H$17-1)*$B$4*$I$3),0.000001)</f>
        <v>17.69634673976269</v>
      </c>
      <c r="I151" s="1">
        <f>(1-$F$2^H$17)*($M$2+$B$7*LN(H151))/(1-$F$2)+(1-$F$2^(H$17-1))*$R$4+$F$2^(H$17-1)*$M$4</f>
        <v>117.30533472896113</v>
      </c>
      <c r="J151" s="1">
        <f>MAX($B$6*$B$2-(1-$F$2)/(1-$F$2^J$17)*($A151-$F$2^(J$17-1)*$B$4*$I$3),0.000001)</f>
        <v>19.184258625775314</v>
      </c>
      <c r="K151" s="1">
        <f>(1-$F$2^J$17)*($M$2+$B$7*LN(J151))/(1-$F$2)+(1-$F$2^(J$17-1))*$R$4+$F$2^(J$17-1)*$M$4</f>
        <v>117.22086618090844</v>
      </c>
      <c r="L151" s="1">
        <f>MAX($B$6*$B$2-(1-$F$2)/(1-$F$2^L$17)*($A151-$F$2^(L$17-1)*$B$4*$I$3),0.000001)</f>
        <v>20.167577646833383</v>
      </c>
      <c r="M151" s="1">
        <f>(1-$F$2^L$17)*($M$2+$B$7*LN(L151))/(1-$F$2)+(1-$F$2^(L$17-1))*$R$4+$F$2^(L$17-1)*$M$4</f>
        <v>117.13669629642847</v>
      </c>
      <c r="N151" s="1">
        <f>MAX($B$6*$B$2-(1-$F$2)/(1-$F$2^N$17)*($A151-$F$2^(N$17-1)*$B$4*$I$3),0.000001)</f>
        <v>20.862642399811612</v>
      </c>
      <c r="O151" s="1">
        <f>(1-$F$2^N$17)*($M$2+$B$7*LN(N151))/(1-$F$2)+(1-$F$2^(N$17-1))*$R$4+$F$2^(N$17-1)*$M$4</f>
        <v>117.05692562216458</v>
      </c>
      <c r="P151" s="1">
        <f t="shared" si="31"/>
        <v>27</v>
      </c>
      <c r="Q151" s="1">
        <f>$R$3/(1-$B$4)</f>
        <v>115.82106318787385</v>
      </c>
      <c r="R151" s="1">
        <f>LN((1-$B$6)*$B$3*$B$2)+$B$7*LN($B$6*$B$3*$B$2+$F$2*Y151)+$B$4*$R$3/(1-$B$4)</f>
        <v>116.33577351891684</v>
      </c>
      <c r="T151" s="1">
        <f t="shared" si="20"/>
        <v>117.37634314228339</v>
      </c>
      <c r="U151" s="1">
        <f t="shared" si="21"/>
        <v>53.83376798664111</v>
      </c>
      <c r="V151" s="1">
        <f t="shared" si="19"/>
        <v>15.199085761988021</v>
      </c>
      <c r="W151" s="1"/>
      <c r="X151" s="1">
        <f t="shared" si="22"/>
        <v>117.37634314228339</v>
      </c>
      <c r="Y151" s="1">
        <f>IF(X151=C151,$I$3,(Z151-$B$6*$B$2+A151)/$F$2)</f>
        <v>53.83376798664111</v>
      </c>
      <c r="Z151" s="1">
        <f t="shared" si="23"/>
        <v>15.199085761988021</v>
      </c>
      <c r="AA151" s="1">
        <f t="shared" si="24"/>
      </c>
      <c r="AB151" s="1">
        <f t="shared" si="25"/>
      </c>
      <c r="AC151" s="1">
        <f t="shared" si="26"/>
        <v>15.199085761988021</v>
      </c>
      <c r="AD151" s="1">
        <f t="shared" si="27"/>
      </c>
      <c r="AE151" s="1">
        <f t="shared" si="28"/>
      </c>
      <c r="AF151">
        <f t="shared" si="29"/>
      </c>
      <c r="AG151">
        <f t="shared" si="30"/>
      </c>
    </row>
    <row r="152" spans="1:33" ht="12.75">
      <c r="A152" s="1">
        <f>A151+$I$3/100</f>
        <v>63.6853507428656</v>
      </c>
      <c r="B152" s="1">
        <f>MAX($B$6*$B$2-A152+$B$4*$I$3,0.00001)</f>
        <v>1E-05</v>
      </c>
      <c r="C152" s="1">
        <f>$M$2+$B$7*LN(B152)+$M$4</f>
        <v>111.03842940027327</v>
      </c>
      <c r="D152" s="1">
        <f>MAX($B$6*$B$2-(1-$F$2)/(1-$F$2^D$17)*($A152-$F$2^(D$17-1)*$B$4*$I$3),0.000001)</f>
        <v>10.020855666732043</v>
      </c>
      <c r="E152" s="1">
        <f>(1-$F$2^D$17)*($M$2+$B$7*LN(D152))/(1-$F$2)+(1-$F$2^(D$17-1))*$R$4+$F$2^(D$17-1)*$M$4</f>
        <v>117.34970179239521</v>
      </c>
      <c r="F152" s="1">
        <f>MAX($B$6*$B$2-(1-$F$2)/(1-$F$2^F$17)*($A152-$F$2^(F$17-1)*$B$4*$I$3),0.000001)</f>
        <v>15.088868534143948</v>
      </c>
      <c r="G152" s="1">
        <f>(1-$F$2^F$17)*($M$2+$B$7*LN(F152))/(1-$F$2)+(1-$F$2^(F$17-1))*$R$4+$F$2^(F$17-1)*$M$4</f>
        <v>117.36645597011488</v>
      </c>
      <c r="H152" s="1">
        <f>MAX($B$6*$B$2-(1-$F$2)/(1-$F$2^H$17)*($A152-$F$2^(H$17-1)*$B$4*$I$3),0.000001)</f>
        <v>17.60959923586472</v>
      </c>
      <c r="I152" s="1">
        <f>(1-$F$2^H$17)*($M$2+$B$7*LN(H152))/(1-$F$2)+(1-$F$2^(H$17-1))*$R$4+$F$2^(H$17-1)*$M$4</f>
        <v>117.29685282906445</v>
      </c>
      <c r="J152" s="1">
        <f>MAX($B$6*$B$2-(1-$F$2)/(1-$F$2^J$17)*($A152-$F$2^(J$17-1)*$B$4*$I$3),0.000001)</f>
        <v>19.111494795002283</v>
      </c>
      <c r="K152" s="1">
        <f>(1-$F$2^J$17)*($M$2+$B$7*LN(J152))/(1-$F$2)+(1-$F$2^(J$17-1))*$R$4+$F$2^(J$17-1)*$M$4</f>
        <v>117.21304648210292</v>
      </c>
      <c r="L152" s="1">
        <f>MAX($B$6*$B$2-(1-$F$2)/(1-$F$2^L$17)*($A152-$F$2^(L$17-1)*$B$4*$I$3),0.000001)</f>
        <v>20.10405523142726</v>
      </c>
      <c r="M152" s="1">
        <f>(1-$F$2^L$17)*($M$2+$B$7*LN(L152))/(1-$F$2)+(1-$F$2^(L$17-1))*$R$4+$F$2^(L$17-1)*$M$4</f>
        <v>117.12926026456526</v>
      </c>
      <c r="N152" s="1">
        <f>MAX($B$6*$B$2-(1-$F$2)/(1-$F$2^N$17)*($A152-$F$2^(N$17-1)*$B$4*$I$3),0.000001)</f>
        <v>20.805652332454915</v>
      </c>
      <c r="O152" s="1">
        <f>(1-$F$2^N$17)*($M$2+$B$7*LN(N152))/(1-$F$2)+(1-$F$2^(N$17-1))*$R$4+$F$2^(N$17-1)*$M$4</f>
        <v>117.0497388369707</v>
      </c>
      <c r="P152" s="1">
        <f t="shared" si="31"/>
        <v>27</v>
      </c>
      <c r="Q152" s="1">
        <f>$R$3/(1-$B$4)</f>
        <v>115.82106318787385</v>
      </c>
      <c r="R152" s="1">
        <f>LN((1-$B$6)*$B$3*$B$2)+$B$7*LN($B$6*$B$3*$B$2+$F$2*Y152)+$B$4*$R$3/(1-$B$4)</f>
        <v>116.33702381473019</v>
      </c>
      <c r="T152" s="1">
        <f t="shared" si="20"/>
        <v>117.36645597011488</v>
      </c>
      <c r="U152" s="1">
        <f t="shared" si="21"/>
        <v>54.04345626261446</v>
      </c>
      <c r="V152" s="1">
        <f t="shared" si="19"/>
        <v>15.088868534143948</v>
      </c>
      <c r="W152" s="1"/>
      <c r="X152" s="1">
        <f t="shared" si="22"/>
        <v>117.36645597011488</v>
      </c>
      <c r="Y152" s="1">
        <f>IF(X152=C152,$I$3,(Z152-$B$6*$B$2+A152)/$F$2)</f>
        <v>54.04345626261446</v>
      </c>
      <c r="Z152" s="1">
        <f t="shared" si="23"/>
        <v>15.088868534143948</v>
      </c>
      <c r="AA152" s="1">
        <f t="shared" si="24"/>
      </c>
      <c r="AB152" s="1">
        <f t="shared" si="25"/>
      </c>
      <c r="AC152" s="1">
        <f t="shared" si="26"/>
        <v>15.088868534143948</v>
      </c>
      <c r="AD152" s="1">
        <f t="shared" si="27"/>
      </c>
      <c r="AE152" s="1">
        <f t="shared" si="28"/>
      </c>
      <c r="AF152">
        <f t="shared" si="29"/>
      </c>
      <c r="AG152">
        <f t="shared" si="30"/>
      </c>
    </row>
    <row r="153" spans="1:33" ht="12.75">
      <c r="A153" s="1">
        <f>A152+$I$3/100</f>
        <v>63.98481163977563</v>
      </c>
      <c r="B153" s="1">
        <f>MAX($B$6*$B$2-A153+$B$4*$I$3,0.00001)</f>
        <v>1E-05</v>
      </c>
      <c r="C153" s="1">
        <f>$M$2+$B$7*LN(B153)+$M$4</f>
        <v>111.03842940027327</v>
      </c>
      <c r="D153" s="1">
        <f>MAX($B$6*$B$2-(1-$F$2)/(1-$F$2^D$17)*($A153-$F$2^(D$17-1)*$B$4*$I$3),0.000001)</f>
        <v>9.863451778737282</v>
      </c>
      <c r="E153" s="1">
        <f>(1-$F$2^D$17)*($M$2+$B$7*LN(D153))/(1-$F$2)+(1-$F$2^(D$17-1))*$R$4+$F$2^(D$17-1)*$M$4</f>
        <v>117.33464131553482</v>
      </c>
      <c r="F153" s="1">
        <f>MAX($B$6*$B$2-(1-$F$2)/(1-$F$2^F$17)*($A153-$F$2^(F$17-1)*$B$4*$I$3),0.000001)</f>
        <v>14.97865130629987</v>
      </c>
      <c r="G153" s="1">
        <f>(1-$F$2^F$17)*($M$2+$B$7*LN(F153))/(1-$F$2)+(1-$F$2^(F$17-1))*$R$4+$F$2^(F$17-1)*$M$4</f>
        <v>117.35649631132694</v>
      </c>
      <c r="H153" s="1">
        <f>MAX($B$6*$B$2-(1-$F$2)/(1-$F$2^H$17)*($A153-$F$2^(H$17-1)*$B$4*$I$3),0.000001)</f>
        <v>17.52285173196676</v>
      </c>
      <c r="I153" s="1">
        <f>(1-$F$2^H$17)*($M$2+$B$7*LN(H153))/(1-$F$2)+(1-$F$2^(H$17-1))*$R$4+$F$2^(H$17-1)*$M$4</f>
        <v>117.288329042729</v>
      </c>
      <c r="J153" s="1">
        <f>MAX($B$6*$B$2-(1-$F$2)/(1-$F$2^J$17)*($A153-$F$2^(J$17-1)*$B$4*$I$3),0.000001)</f>
        <v>19.038730964229252</v>
      </c>
      <c r="K153" s="1">
        <f>(1-$F$2^J$17)*($M$2+$B$7*LN(J153))/(1-$F$2)+(1-$F$2^(J$17-1))*$R$4+$F$2^(J$17-1)*$M$4</f>
        <v>117.205196954241</v>
      </c>
      <c r="L153" s="1">
        <f>MAX($B$6*$B$2-(1-$F$2)/(1-$F$2^L$17)*($A153-$F$2^(L$17-1)*$B$4*$I$3),0.000001)</f>
        <v>20.04053281602114</v>
      </c>
      <c r="M153" s="1">
        <f>(1-$F$2^L$17)*($M$2+$B$7*LN(L153))/(1-$F$2)+(1-$F$2^(L$17-1))*$R$4+$F$2^(L$17-1)*$M$4</f>
        <v>117.12180069999116</v>
      </c>
      <c r="N153" s="1">
        <f>MAX($B$6*$B$2-(1-$F$2)/(1-$F$2^N$17)*($A153-$F$2^(N$17-1)*$B$4*$I$3),0.000001)</f>
        <v>20.74866226509822</v>
      </c>
      <c r="O153" s="1">
        <f>(1-$F$2^N$17)*($M$2+$B$7*LN(N153))/(1-$F$2)+(1-$F$2^(N$17-1))*$R$4+$F$2^(N$17-1)*$M$4</f>
        <v>117.04253233897975</v>
      </c>
      <c r="P153" s="1">
        <f t="shared" si="31"/>
        <v>27</v>
      </c>
      <c r="Q153" s="1">
        <f>$R$3/(1-$B$4)</f>
        <v>115.82106318787385</v>
      </c>
      <c r="R153" s="1">
        <f>LN((1-$B$6)*$B$3*$B$2)+$B$7*LN($B$6*$B$3*$B$2+$F$2*Y153)+$B$4*$R$3/(1-$B$4)</f>
        <v>116.33827099186124</v>
      </c>
      <c r="T153" s="1">
        <f t="shared" si="20"/>
        <v>117.35649631132694</v>
      </c>
      <c r="U153" s="1">
        <f t="shared" si="21"/>
        <v>54.25314453858781</v>
      </c>
      <c r="V153" s="1">
        <f t="shared" si="19"/>
        <v>14.97865130629987</v>
      </c>
      <c r="W153" s="1"/>
      <c r="X153" s="1">
        <f t="shared" si="22"/>
        <v>117.35649631132694</v>
      </c>
      <c r="Y153" s="1">
        <f>IF(X153=C153,$I$3,(Z153-$B$6*$B$2+A153)/$F$2)</f>
        <v>54.25314453858781</v>
      </c>
      <c r="Z153" s="1">
        <f t="shared" si="23"/>
        <v>14.97865130629987</v>
      </c>
      <c r="AA153" s="1">
        <f t="shared" si="24"/>
      </c>
      <c r="AB153" s="1">
        <f t="shared" si="25"/>
      </c>
      <c r="AC153" s="1">
        <f t="shared" si="26"/>
        <v>14.97865130629987</v>
      </c>
      <c r="AD153" s="1">
        <f t="shared" si="27"/>
      </c>
      <c r="AE153" s="1">
        <f t="shared" si="28"/>
      </c>
      <c r="AF153">
        <f t="shared" si="29"/>
      </c>
      <c r="AG153">
        <f t="shared" si="30"/>
      </c>
    </row>
    <row r="154" spans="1:33" ht="12.75">
      <c r="A154" s="1">
        <f>A153+$I$3/100</f>
        <v>64.28427253668565</v>
      </c>
      <c r="B154" s="1">
        <f>MAX($B$6*$B$2-A154+$B$4*$I$3,0.00001)</f>
        <v>1E-05</v>
      </c>
      <c r="C154" s="1">
        <f>$M$2+$B$7*LN(B154)+$M$4</f>
        <v>111.03842940027327</v>
      </c>
      <c r="D154" s="1">
        <f>MAX($B$6*$B$2-(1-$F$2)/(1-$F$2^D$17)*($A154-$F$2^(D$17-1)*$B$4*$I$3),0.000001)</f>
        <v>9.706047890742525</v>
      </c>
      <c r="E154" s="1">
        <f>(1-$F$2^D$17)*($M$2+$B$7*LN(D154))/(1-$F$2)+(1-$F$2^(D$17-1))*$R$4+$F$2^(D$17-1)*$M$4</f>
        <v>117.31933855562252</v>
      </c>
      <c r="F154" s="1">
        <f>MAX($B$6*$B$2-(1-$F$2)/(1-$F$2^F$17)*($A154-$F$2^(F$17-1)*$B$4*$I$3),0.000001)</f>
        <v>14.868434078455797</v>
      </c>
      <c r="G154" s="1">
        <f>(1-$F$2^F$17)*($M$2+$B$7*LN(F154))/(1-$F$2)+(1-$F$2^(F$17-1))*$R$4+$F$2^(F$17-1)*$M$4</f>
        <v>117.34646309521099</v>
      </c>
      <c r="H154" s="1">
        <f>MAX($B$6*$B$2-(1-$F$2)/(1-$F$2^H$17)*($A154-$F$2^(H$17-1)*$B$4*$I$3),0.000001)</f>
        <v>17.436104228068793</v>
      </c>
      <c r="I154" s="1">
        <f>(1-$F$2^H$17)*($M$2+$B$7*LN(H154))/(1-$F$2)+(1-$F$2^(H$17-1))*$R$4+$F$2^(H$17-1)*$M$4</f>
        <v>117.27976295420258</v>
      </c>
      <c r="J154" s="1">
        <f>MAX($B$6*$B$2-(1-$F$2)/(1-$F$2^J$17)*($A154-$F$2^(J$17-1)*$B$4*$I$3),0.000001)</f>
        <v>18.96596713345622</v>
      </c>
      <c r="K154" s="1">
        <f>(1-$F$2^J$17)*($M$2+$B$7*LN(J154))/(1-$F$2)+(1-$F$2^(J$17-1))*$R$4+$F$2^(J$17-1)*$M$4</f>
        <v>117.1973173688789</v>
      </c>
      <c r="L154" s="1">
        <f>MAX($B$6*$B$2-(1-$F$2)/(1-$F$2^L$17)*($A154-$F$2^(L$17-1)*$B$4*$I$3),0.000001)</f>
        <v>19.97701040061502</v>
      </c>
      <c r="M154" s="1">
        <f>(1-$F$2^L$17)*($M$2+$B$7*LN(L154))/(1-$F$2)+(1-$F$2^(L$17-1))*$R$4+$F$2^(L$17-1)*$M$4</f>
        <v>117.11431745328586</v>
      </c>
      <c r="N154" s="1">
        <f>MAX($B$6*$B$2-(1-$F$2)/(1-$F$2^N$17)*($A154-$F$2^(N$17-1)*$B$4*$I$3),0.000001)</f>
        <v>20.691672197741518</v>
      </c>
      <c r="O154" s="1">
        <f>(1-$F$2^N$17)*($M$2+$B$7*LN(N154))/(1-$F$2)+(1-$F$2^(N$17-1))*$R$4+$F$2^(N$17-1)*$M$4</f>
        <v>117.03530601975288</v>
      </c>
      <c r="P154" s="1">
        <f t="shared" si="31"/>
        <v>27</v>
      </c>
      <c r="Q154" s="1">
        <f>$R$3/(1-$B$4)</f>
        <v>115.82106318787385</v>
      </c>
      <c r="R154" s="1">
        <f>LN((1-$B$6)*$B$3*$B$2)+$B$7*LN($B$6*$B$3*$B$2+$F$2*Y154)+$B$4*$R$3/(1-$B$4)</f>
        <v>116.33951506582946</v>
      </c>
      <c r="T154" s="1">
        <f t="shared" si="20"/>
        <v>117.34646309521099</v>
      </c>
      <c r="U154" s="1">
        <f t="shared" si="21"/>
        <v>54.46283281456116</v>
      </c>
      <c r="V154" s="1">
        <f t="shared" si="19"/>
        <v>14.868434078455797</v>
      </c>
      <c r="W154" s="1"/>
      <c r="X154" s="1">
        <f t="shared" si="22"/>
        <v>117.34646309521099</v>
      </c>
      <c r="Y154" s="1">
        <f>IF(X154=C154,$I$3,(Z154-$B$6*$B$2+A154)/$F$2)</f>
        <v>54.46283281456116</v>
      </c>
      <c r="Z154" s="1">
        <f t="shared" si="23"/>
        <v>14.868434078455797</v>
      </c>
      <c r="AA154" s="1">
        <f t="shared" si="24"/>
      </c>
      <c r="AB154" s="1">
        <f t="shared" si="25"/>
      </c>
      <c r="AC154" s="1">
        <f t="shared" si="26"/>
        <v>14.868434078455797</v>
      </c>
      <c r="AD154" s="1">
        <f t="shared" si="27"/>
      </c>
      <c r="AE154" s="1">
        <f t="shared" si="28"/>
      </c>
      <c r="AF154">
        <f t="shared" si="29"/>
      </c>
      <c r="AG154">
        <f t="shared" si="30"/>
      </c>
    </row>
    <row r="155" spans="1:33" ht="12.75">
      <c r="A155" s="1">
        <f>A154+$I$3/100</f>
        <v>64.58373343359567</v>
      </c>
      <c r="B155" s="1">
        <f>MAX($B$6*$B$2-A155+$B$4*$I$3,0.00001)</f>
        <v>1E-05</v>
      </c>
      <c r="C155" s="1">
        <f>$M$2+$B$7*LN(B155)+$M$4</f>
        <v>111.03842940027327</v>
      </c>
      <c r="D155" s="1">
        <f>MAX($B$6*$B$2-(1-$F$2)/(1-$F$2^D$17)*($A155-$F$2^(D$17-1)*$B$4*$I$3),0.000001)</f>
        <v>9.548644002747771</v>
      </c>
      <c r="E155" s="1">
        <f>(1-$F$2^D$17)*($M$2+$B$7*LN(D155))/(1-$F$2)+(1-$F$2^(D$17-1))*$R$4+$F$2^(D$17-1)*$M$4</f>
        <v>117.30378558964341</v>
      </c>
      <c r="F155" s="1">
        <f>MAX($B$6*$B$2-(1-$F$2)/(1-$F$2^F$17)*($A155-$F$2^(F$17-1)*$B$4*$I$3),0.000001)</f>
        <v>14.758216850611724</v>
      </c>
      <c r="G155" s="1">
        <f>(1-$F$2^F$17)*($M$2+$B$7*LN(F155))/(1-$F$2)+(1-$F$2^(F$17-1))*$R$4+$F$2^(F$17-1)*$M$4</f>
        <v>117.33635522715853</v>
      </c>
      <c r="H155" s="1">
        <f>MAX($B$6*$B$2-(1-$F$2)/(1-$F$2^H$17)*($A155-$F$2^(H$17-1)*$B$4*$I$3),0.000001)</f>
        <v>17.349356724170832</v>
      </c>
      <c r="I155" s="1">
        <f>(1-$F$2^H$17)*($M$2+$B$7*LN(H155))/(1-$F$2)+(1-$F$2^(H$17-1))*$R$4+$F$2^(H$17-1)*$M$4</f>
        <v>117.27115414151204</v>
      </c>
      <c r="J155" s="1">
        <f>MAX($B$6*$B$2-(1-$F$2)/(1-$F$2^J$17)*($A155-$F$2^(J$17-1)*$B$4*$I$3),0.000001)</f>
        <v>18.89320330268319</v>
      </c>
      <c r="K155" s="1">
        <f>(1-$F$2^J$17)*($M$2+$B$7*LN(J155))/(1-$F$2)+(1-$F$2^(J$17-1))*$R$4+$F$2^(J$17-1)*$M$4</f>
        <v>117.18940749493845</v>
      </c>
      <c r="L155" s="1">
        <f>MAX($B$6*$B$2-(1-$F$2)/(1-$F$2^L$17)*($A155-$F$2^(L$17-1)*$B$4*$I$3),0.000001)</f>
        <v>19.913487985208896</v>
      </c>
      <c r="M155" s="1">
        <f>(1-$F$2^L$17)*($M$2+$B$7*LN(L155))/(1-$F$2)+(1-$F$2^(L$17-1))*$R$4+$F$2^(L$17-1)*$M$4</f>
        <v>117.1068103736014</v>
      </c>
      <c r="N155" s="1">
        <f>MAX($B$6*$B$2-(1-$F$2)/(1-$F$2^N$17)*($A155-$F$2^(N$17-1)*$B$4*$I$3),0.000001)</f>
        <v>20.634682130384824</v>
      </c>
      <c r="O155" s="1">
        <f>(1-$F$2^N$17)*($M$2+$B$7*LN(N155))/(1-$F$2)+(1-$F$2^(N$17-1))*$R$4+$F$2^(N$17-1)*$M$4</f>
        <v>117.02805976995398</v>
      </c>
      <c r="P155" s="1">
        <f t="shared" si="31"/>
        <v>27</v>
      </c>
      <c r="Q155" s="1">
        <f>$R$3/(1-$B$4)</f>
        <v>115.82106318787385</v>
      </c>
      <c r="R155" s="1">
        <f>LN((1-$B$6)*$B$3*$B$2)+$B$7*LN($B$6*$B$3*$B$2+$F$2*Y155)+$B$4*$R$3/(1-$B$4)</f>
        <v>116.34075605203883</v>
      </c>
      <c r="T155" s="1">
        <f t="shared" si="20"/>
        <v>117.33635522715853</v>
      </c>
      <c r="U155" s="1">
        <f t="shared" si="21"/>
        <v>54.67252109053451</v>
      </c>
      <c r="V155" s="1">
        <f t="shared" si="19"/>
        <v>14.758216850611724</v>
      </c>
      <c r="W155" s="1"/>
      <c r="X155" s="1">
        <f t="shared" si="22"/>
        <v>117.33635522715853</v>
      </c>
      <c r="Y155" s="1">
        <f>IF(X155=C155,$I$3,(Z155-$B$6*$B$2+A155)/$F$2)</f>
        <v>54.67252109053451</v>
      </c>
      <c r="Z155" s="1">
        <f t="shared" si="23"/>
        <v>14.758216850611724</v>
      </c>
      <c r="AA155" s="1">
        <f t="shared" si="24"/>
      </c>
      <c r="AB155" s="1">
        <f t="shared" si="25"/>
      </c>
      <c r="AC155" s="1">
        <f t="shared" si="26"/>
        <v>14.758216850611724</v>
      </c>
      <c r="AD155" s="1">
        <f t="shared" si="27"/>
      </c>
      <c r="AE155" s="1">
        <f t="shared" si="28"/>
      </c>
      <c r="AF155">
        <f t="shared" si="29"/>
      </c>
      <c r="AG155">
        <f t="shared" si="30"/>
      </c>
    </row>
    <row r="156" spans="1:33" ht="12.75">
      <c r="A156" s="1">
        <f>A155+$I$3/100</f>
        <v>64.88319433050569</v>
      </c>
      <c r="B156" s="1">
        <f>MAX($B$6*$B$2-A156+$B$4*$I$3,0.00001)</f>
        <v>1E-05</v>
      </c>
      <c r="C156" s="1">
        <f>$M$2+$B$7*LN(B156)+$M$4</f>
        <v>111.03842940027327</v>
      </c>
      <c r="D156" s="1">
        <f>MAX($B$6*$B$2-(1-$F$2)/(1-$F$2^D$17)*($A156-$F$2^(D$17-1)*$B$4*$I$3),0.000001)</f>
        <v>9.391240114753018</v>
      </c>
      <c r="E156" s="1">
        <f>(1-$F$2^D$17)*($M$2+$B$7*LN(D156))/(1-$F$2)+(1-$F$2^(D$17-1))*$R$4+$F$2^(D$17-1)*$M$4</f>
        <v>117.28797409947184</v>
      </c>
      <c r="F156" s="1">
        <f>MAX($B$6*$B$2-(1-$F$2)/(1-$F$2^F$17)*($A156-$F$2^(F$17-1)*$B$4*$I$3),0.000001)</f>
        <v>14.647999622767651</v>
      </c>
      <c r="G156" s="1">
        <f>(1-$F$2^F$17)*($M$2+$B$7*LN(F156))/(1-$F$2)+(1-$F$2^(F$17-1))*$R$4+$F$2^(F$17-1)*$M$4</f>
        <v>117.32617158794442</v>
      </c>
      <c r="H156" s="1">
        <f>MAX($B$6*$B$2-(1-$F$2)/(1-$F$2^H$17)*($A156-$F$2^(H$17-1)*$B$4*$I$3),0.000001)</f>
        <v>17.262609220272868</v>
      </c>
      <c r="I156" s="1">
        <f>(1-$F$2^H$17)*($M$2+$B$7*LN(H156))/(1-$F$2)+(1-$F$2^(H$17-1))*$R$4+$F$2^(H$17-1)*$M$4</f>
        <v>117.26250217633874</v>
      </c>
      <c r="J156" s="1">
        <f>MAX($B$6*$B$2-(1-$F$2)/(1-$F$2^J$17)*($A156-$F$2^(J$17-1)*$B$4*$I$3),0.000001)</f>
        <v>18.82043947191016</v>
      </c>
      <c r="K156" s="1">
        <f>(1-$F$2^J$17)*($M$2+$B$7*LN(J156))/(1-$F$2)+(1-$F$2^(J$17-1))*$R$4+$F$2^(J$17-1)*$M$4</f>
        <v>117.18146709866643</v>
      </c>
      <c r="L156" s="1">
        <f>MAX($B$6*$B$2-(1-$F$2)/(1-$F$2^L$17)*($A156-$F$2^(L$17-1)*$B$4*$I$3),0.000001)</f>
        <v>19.849965569802777</v>
      </c>
      <c r="M156" s="1">
        <f>(1-$F$2^L$17)*($M$2+$B$7*LN(L156))/(1-$F$2)+(1-$F$2^(L$17-1))*$R$4+$F$2^(L$17-1)*$M$4</f>
        <v>117.09927930864397</v>
      </c>
      <c r="N156" s="1">
        <f>MAX($B$6*$B$2-(1-$F$2)/(1-$F$2^N$17)*($A156-$F$2^(N$17-1)*$B$4*$I$3),0.000001)</f>
        <v>20.577692063028127</v>
      </c>
      <c r="O156" s="1">
        <f>(1-$F$2^N$17)*($M$2+$B$7*LN(N156))/(1-$F$2)+(1-$F$2^(N$17-1))*$R$4+$F$2^(N$17-1)*$M$4</f>
        <v>117.02079347933977</v>
      </c>
      <c r="P156" s="1">
        <f t="shared" si="31"/>
        <v>27</v>
      </c>
      <c r="Q156" s="1">
        <f>$R$3/(1-$B$4)</f>
        <v>115.82106318787385</v>
      </c>
      <c r="R156" s="1">
        <f>LN((1-$B$6)*$B$3*$B$2)+$B$7*LN($B$6*$B$3*$B$2+$F$2*Y156)+$B$4*$R$3/(1-$B$4)</f>
        <v>116.34199396577885</v>
      </c>
      <c r="T156" s="1">
        <f t="shared" si="20"/>
        <v>117.32617158794442</v>
      </c>
      <c r="U156" s="1">
        <f t="shared" si="21"/>
        <v>54.88220936650786</v>
      </c>
      <c r="V156" s="1">
        <f t="shared" si="19"/>
        <v>14.647999622767651</v>
      </c>
      <c r="W156" s="1"/>
      <c r="X156" s="1">
        <f t="shared" si="22"/>
        <v>117.32617158794442</v>
      </c>
      <c r="Y156" s="1">
        <f>IF(X156=C156,$I$3,(Z156-$B$6*$B$2+A156)/$F$2)</f>
        <v>54.88220936650786</v>
      </c>
      <c r="Z156" s="1">
        <f t="shared" si="23"/>
        <v>14.647999622767651</v>
      </c>
      <c r="AA156" s="1">
        <f t="shared" si="24"/>
      </c>
      <c r="AB156" s="1">
        <f t="shared" si="25"/>
      </c>
      <c r="AC156" s="1">
        <f t="shared" si="26"/>
        <v>14.647999622767651</v>
      </c>
      <c r="AD156" s="1">
        <f t="shared" si="27"/>
      </c>
      <c r="AE156" s="1">
        <f t="shared" si="28"/>
      </c>
      <c r="AF156">
        <f t="shared" si="29"/>
      </c>
      <c r="AG156">
        <f t="shared" si="30"/>
      </c>
    </row>
    <row r="157" spans="1:33" ht="12.75">
      <c r="A157" s="1">
        <f>A156+$I$3/100</f>
        <v>65.18265522741571</v>
      </c>
      <c r="B157" s="1">
        <f>MAX($B$6*$B$2-A157+$B$4*$I$3,0.00001)</f>
        <v>1E-05</v>
      </c>
      <c r="C157" s="1">
        <f>$M$2+$B$7*LN(B157)+$M$4</f>
        <v>111.03842940027327</v>
      </c>
      <c r="D157" s="1">
        <f>MAX($B$6*$B$2-(1-$F$2)/(1-$F$2^D$17)*($A157-$F$2^(D$17-1)*$B$4*$I$3),0.000001)</f>
        <v>9.233836226758264</v>
      </c>
      <c r="E157" s="1">
        <f>(1-$F$2^D$17)*($M$2+$B$7*LN(D157))/(1-$F$2)+(1-$F$2^(D$17-1))*$R$4+$F$2^(D$17-1)*$M$4</f>
        <v>117.27189534515504</v>
      </c>
      <c r="F157" s="1">
        <f>MAX($B$6*$B$2-(1-$F$2)/(1-$F$2^F$17)*($A157-$F$2^(F$17-1)*$B$4*$I$3),0.000001)</f>
        <v>14.53778239492358</v>
      </c>
      <c r="G157" s="1">
        <f>(1-$F$2^F$17)*($M$2+$B$7*LN(F157))/(1-$F$2)+(1-$F$2^(F$17-1))*$R$4+$F$2^(F$17-1)*$M$4</f>
        <v>117.31591103298314</v>
      </c>
      <c r="H157" s="1">
        <f>MAX($B$6*$B$2-(1-$F$2)/(1-$F$2^H$17)*($A157-$F$2^(H$17-1)*$B$4*$I$3),0.000001)</f>
        <v>17.175861716374904</v>
      </c>
      <c r="I157" s="1">
        <f>(1-$F$2^H$17)*($M$2+$B$7*LN(H157))/(1-$F$2)+(1-$F$2^(H$17-1))*$R$4+$F$2^(H$17-1)*$M$4</f>
        <v>117.25380662389057</v>
      </c>
      <c r="J157" s="1">
        <f>MAX($B$6*$B$2-(1-$F$2)/(1-$F$2^J$17)*($A157-$F$2^(J$17-1)*$B$4*$I$3),0.000001)</f>
        <v>18.74767564113713</v>
      </c>
      <c r="K157" s="1">
        <f>(1-$F$2^J$17)*($M$2+$B$7*LN(J157))/(1-$F$2)+(1-$F$2^(J$17-1))*$R$4+$F$2^(J$17-1)*$M$4</f>
        <v>117.17349594359318</v>
      </c>
      <c r="L157" s="1">
        <f>MAX($B$6*$B$2-(1-$F$2)/(1-$F$2^L$17)*($A157-$F$2^(L$17-1)*$B$4*$I$3),0.000001)</f>
        <v>19.786443154396657</v>
      </c>
      <c r="M157" s="1">
        <f>(1-$F$2^L$17)*($M$2+$B$7*LN(L157))/(1-$F$2)+(1-$F$2^(L$17-1))*$R$4+$F$2^(L$17-1)*$M$4</f>
        <v>117.09172410465527</v>
      </c>
      <c r="N157" s="1">
        <f>MAX($B$6*$B$2-(1-$F$2)/(1-$F$2^N$17)*($A157-$F$2^(N$17-1)*$B$4*$I$3),0.000001)</f>
        <v>20.52070199567143</v>
      </c>
      <c r="O157" s="1">
        <f>(1-$F$2^N$17)*($M$2+$B$7*LN(N157))/(1-$F$2)+(1-$F$2^(N$17-1))*$R$4+$F$2^(N$17-1)*$M$4</f>
        <v>117.01350703674974</v>
      </c>
      <c r="P157" s="1">
        <f t="shared" si="31"/>
        <v>27</v>
      </c>
      <c r="Q157" s="1">
        <f>$R$3/(1-$B$4)</f>
        <v>115.82106318787385</v>
      </c>
      <c r="R157" s="1">
        <f>LN((1-$B$6)*$B$3*$B$2)+$B$7*LN($B$6*$B$3*$B$2+$F$2*Y157)+$B$4*$R$3/(1-$B$4)</f>
        <v>116.34322882222581</v>
      </c>
      <c r="T157" s="1">
        <f t="shared" si="20"/>
        <v>117.31591103298314</v>
      </c>
      <c r="U157" s="1">
        <f t="shared" si="21"/>
        <v>55.09189764248121</v>
      </c>
      <c r="V157" s="1">
        <f t="shared" si="19"/>
        <v>14.53778239492358</v>
      </c>
      <c r="W157" s="1"/>
      <c r="X157" s="1">
        <f t="shared" si="22"/>
        <v>117.31591103298314</v>
      </c>
      <c r="Y157" s="1">
        <f>IF(X157=C157,$I$3,(Z157-$B$6*$B$2+A157)/$F$2)</f>
        <v>55.09189764248121</v>
      </c>
      <c r="Z157" s="1">
        <f t="shared" si="23"/>
        <v>14.53778239492358</v>
      </c>
      <c r="AA157" s="1">
        <f t="shared" si="24"/>
      </c>
      <c r="AB157" s="1">
        <f t="shared" si="25"/>
      </c>
      <c r="AC157" s="1">
        <f t="shared" si="26"/>
        <v>14.53778239492358</v>
      </c>
      <c r="AD157" s="1">
        <f t="shared" si="27"/>
      </c>
      <c r="AE157" s="1">
        <f t="shared" si="28"/>
      </c>
      <c r="AF157">
        <f t="shared" si="29"/>
      </c>
      <c r="AG157">
        <f t="shared" si="30"/>
      </c>
    </row>
    <row r="158" spans="1:33" ht="12.75">
      <c r="A158" s="1">
        <f>A157+$I$3/100</f>
        <v>65.48211612432573</v>
      </c>
      <c r="B158" s="1">
        <f>MAX($B$6*$B$2-A158+$B$4*$I$3,0.00001)</f>
        <v>1E-05</v>
      </c>
      <c r="C158" s="1">
        <f>$M$2+$B$7*LN(B158)+$M$4</f>
        <v>111.03842940027327</v>
      </c>
      <c r="D158" s="1">
        <f>MAX($B$6*$B$2-(1-$F$2)/(1-$F$2^D$17)*($A158-$F$2^(D$17-1)*$B$4*$I$3),0.000001)</f>
        <v>9.07643233876351</v>
      </c>
      <c r="E158" s="1">
        <f>(1-$F$2^D$17)*($M$2+$B$7*LN(D158))/(1-$F$2)+(1-$F$2^(D$17-1))*$R$4+$F$2^(D$17-1)*$M$4</f>
        <v>117.2555401358999</v>
      </c>
      <c r="F158" s="1">
        <f>MAX($B$6*$B$2-(1-$F$2)/(1-$F$2^F$17)*($A158-$F$2^(F$17-1)*$B$4*$I$3),0.000001)</f>
        <v>14.427565167079507</v>
      </c>
      <c r="G158" s="1">
        <f>(1-$F$2^F$17)*($M$2+$B$7*LN(F158))/(1-$F$2)+(1-$F$2^(F$17-1))*$R$4+$F$2^(F$17-1)*$M$4</f>
        <v>117.3055723915569</v>
      </c>
      <c r="H158" s="1">
        <f>MAX($B$6*$B$2-(1-$F$2)/(1-$F$2^H$17)*($A158-$F$2^(H$17-1)*$B$4*$I$3),0.000001)</f>
        <v>17.089114212476943</v>
      </c>
      <c r="I158" s="1">
        <f>(1-$F$2^H$17)*($M$2+$B$7*LN(H158))/(1-$F$2)+(1-$F$2^(H$17-1))*$R$4+$F$2^(H$17-1)*$M$4</f>
        <v>117.24506704277087</v>
      </c>
      <c r="J158" s="1">
        <f>MAX($B$6*$B$2-(1-$F$2)/(1-$F$2^J$17)*($A158-$F$2^(J$17-1)*$B$4*$I$3),0.000001)</f>
        <v>18.674911810364097</v>
      </c>
      <c r="K158" s="1">
        <f>(1-$F$2^J$17)*($M$2+$B$7*LN(J158))/(1-$F$2)+(1-$F$2^(J$17-1))*$R$4+$F$2^(J$17-1)*$M$4</f>
        <v>117.16549379049027</v>
      </c>
      <c r="L158" s="1">
        <f>MAX($B$6*$B$2-(1-$F$2)/(1-$F$2^L$17)*($A158-$F$2^(L$17-1)*$B$4*$I$3),0.000001)</f>
        <v>19.722920738990535</v>
      </c>
      <c r="M158" s="1">
        <f>(1-$F$2^L$17)*($M$2+$B$7*LN(L158))/(1-$F$2)+(1-$F$2^(L$17-1))*$R$4+$F$2^(L$17-1)*$M$4</f>
        <v>117.0841446063938</v>
      </c>
      <c r="N158" s="1">
        <f>MAX($B$6*$B$2-(1-$F$2)/(1-$F$2^N$17)*($A158-$F$2^(N$17-1)*$B$4*$I$3),0.000001)</f>
        <v>20.463711928314734</v>
      </c>
      <c r="O158" s="1">
        <f>(1-$F$2^N$17)*($M$2+$B$7*LN(N158))/(1-$F$2)+(1-$F$2^(N$17-1))*$R$4+$F$2^(N$17-1)*$M$4</f>
        <v>117.00620033009595</v>
      </c>
      <c r="P158" s="1">
        <f t="shared" si="31"/>
        <v>27</v>
      </c>
      <c r="Q158" s="1">
        <f>$R$3/(1-$B$4)</f>
        <v>115.82106318787385</v>
      </c>
      <c r="R158" s="1">
        <f>LN((1-$B$6)*$B$3*$B$2)+$B$7*LN($B$6*$B$3*$B$2+$F$2*Y158)+$B$4*$R$3/(1-$B$4)</f>
        <v>116.34446063644376</v>
      </c>
      <c r="T158" s="1">
        <f t="shared" si="20"/>
        <v>117.3055723915569</v>
      </c>
      <c r="U158" s="1">
        <f t="shared" si="21"/>
        <v>55.301585918454556</v>
      </c>
      <c r="V158" s="1">
        <f t="shared" si="19"/>
        <v>14.427565167079507</v>
      </c>
      <c r="W158" s="1"/>
      <c r="X158" s="1">
        <f t="shared" si="22"/>
        <v>117.3055723915569</v>
      </c>
      <c r="Y158" s="1">
        <f>IF(X158=C158,$I$3,(Z158-$B$6*$B$2+A158)/$F$2)</f>
        <v>55.301585918454556</v>
      </c>
      <c r="Z158" s="1">
        <f t="shared" si="23"/>
        <v>14.427565167079507</v>
      </c>
      <c r="AA158" s="1">
        <f t="shared" si="24"/>
      </c>
      <c r="AB158" s="1">
        <f t="shared" si="25"/>
      </c>
      <c r="AC158" s="1">
        <f t="shared" si="26"/>
        <v>14.427565167079507</v>
      </c>
      <c r="AD158" s="1">
        <f t="shared" si="27"/>
      </c>
      <c r="AE158" s="1">
        <f t="shared" si="28"/>
      </c>
      <c r="AF158">
        <f t="shared" si="29"/>
      </c>
      <c r="AG158">
        <f t="shared" si="30"/>
      </c>
    </row>
    <row r="159" spans="1:33" ht="12.75">
      <c r="A159" s="1">
        <f>A158+$I$3/100</f>
        <v>65.78157702123575</v>
      </c>
      <c r="B159" s="1">
        <f>MAX($B$6*$B$2-A159+$B$4*$I$3,0.00001)</f>
        <v>1E-05</v>
      </c>
      <c r="C159" s="1">
        <f>$M$2+$B$7*LN(B159)+$M$4</f>
        <v>111.03842940027327</v>
      </c>
      <c r="D159" s="1">
        <f>MAX($B$6*$B$2-(1-$F$2)/(1-$F$2^D$17)*($A159-$F$2^(D$17-1)*$B$4*$I$3),0.000001)</f>
        <v>8.919028450768756</v>
      </c>
      <c r="E159" s="1">
        <f>(1-$F$2^D$17)*($M$2+$B$7*LN(D159))/(1-$F$2)+(1-$F$2^(D$17-1))*$R$4+$F$2^(D$17-1)*$M$4</f>
        <v>117.23889879852148</v>
      </c>
      <c r="F159" s="1">
        <f>MAX($B$6*$B$2-(1-$F$2)/(1-$F$2^F$17)*($A159-$F$2^(F$17-1)*$B$4*$I$3),0.000001)</f>
        <v>14.317347939235434</v>
      </c>
      <c r="G159" s="1">
        <f>(1-$F$2^F$17)*($M$2+$B$7*LN(F159))/(1-$F$2)+(1-$F$2^(F$17-1))*$R$4+$F$2^(F$17-1)*$M$4</f>
        <v>117.29515446601384</v>
      </c>
      <c r="H159" s="1">
        <f>MAX($B$6*$B$2-(1-$F$2)/(1-$F$2^H$17)*($A159-$F$2^(H$17-1)*$B$4*$I$3),0.000001)</f>
        <v>17.002366708578975</v>
      </c>
      <c r="I159" s="1">
        <f>(1-$F$2^H$17)*($M$2+$B$7*LN(H159))/(1-$F$2)+(1-$F$2^(H$17-1))*$R$4+$F$2^(H$17-1)*$M$4</f>
        <v>117.23628298484402</v>
      </c>
      <c r="J159" s="1">
        <f>MAX($B$6*$B$2-(1-$F$2)/(1-$F$2^J$17)*($A159-$F$2^(J$17-1)*$B$4*$I$3),0.000001)</f>
        <v>18.602147979591066</v>
      </c>
      <c r="K159" s="1">
        <f>(1-$F$2^J$17)*($M$2+$B$7*LN(J159))/(1-$F$2)+(1-$F$2^(J$17-1))*$R$4+$F$2^(J$17-1)*$M$4</f>
        <v>117.15746039732747</v>
      </c>
      <c r="L159" s="1">
        <f>MAX($B$6*$B$2-(1-$F$2)/(1-$F$2^L$17)*($A159-$F$2^(L$17-1)*$B$4*$I$3),0.000001)</f>
        <v>19.659398323584412</v>
      </c>
      <c r="M159" s="1">
        <f>(1-$F$2^L$17)*($M$2+$B$7*LN(L159))/(1-$F$2)+(1-$F$2^(L$17-1))*$R$4+$F$2^(L$17-1)*$M$4</f>
        <v>117.07654065711561</v>
      </c>
      <c r="N159" s="1">
        <f>MAX($B$6*$B$2-(1-$F$2)/(1-$F$2^N$17)*($A159-$F$2^(N$17-1)*$B$4*$I$3),0.000001)</f>
        <v>20.406721860958037</v>
      </c>
      <c r="O159" s="1">
        <f>(1-$F$2^N$17)*($M$2+$B$7*LN(N159))/(1-$F$2)+(1-$F$2^(N$17-1))*$R$4+$F$2^(N$17-1)*$M$4</f>
        <v>116.99887324635267</v>
      </c>
      <c r="P159" s="1">
        <f t="shared" si="31"/>
        <v>27</v>
      </c>
      <c r="Q159" s="1">
        <f>$R$3/(1-$B$4)</f>
        <v>115.82106318787385</v>
      </c>
      <c r="R159" s="1">
        <f>LN((1-$B$6)*$B$3*$B$2)+$B$7*LN($B$6*$B$3*$B$2+$F$2*Y159)+$B$4*$R$3/(1-$B$4)</f>
        <v>116.34568942338572</v>
      </c>
      <c r="T159" s="1">
        <f t="shared" si="20"/>
        <v>117.29515446601384</v>
      </c>
      <c r="U159" s="1">
        <f t="shared" si="21"/>
        <v>55.511274194427905</v>
      </c>
      <c r="V159" s="1">
        <f t="shared" si="19"/>
        <v>14.317347939235434</v>
      </c>
      <c r="W159" s="1"/>
      <c r="X159" s="1">
        <f t="shared" si="22"/>
        <v>117.29515446601384</v>
      </c>
      <c r="Y159" s="1">
        <f>IF(X159=C159,$I$3,(Z159-$B$6*$B$2+A159)/$F$2)</f>
        <v>55.511274194427905</v>
      </c>
      <c r="Z159" s="1">
        <f t="shared" si="23"/>
        <v>14.317347939235434</v>
      </c>
      <c r="AA159" s="1">
        <f t="shared" si="24"/>
      </c>
      <c r="AB159" s="1">
        <f t="shared" si="25"/>
      </c>
      <c r="AC159" s="1">
        <f t="shared" si="26"/>
        <v>14.317347939235434</v>
      </c>
      <c r="AD159" s="1">
        <f t="shared" si="27"/>
      </c>
      <c r="AE159" s="1">
        <f t="shared" si="28"/>
      </c>
      <c r="AF159">
        <f t="shared" si="29"/>
      </c>
      <c r="AG159">
        <f t="shared" si="30"/>
      </c>
    </row>
    <row r="160" spans="1:33" ht="12.75">
      <c r="A160" s="1">
        <f>A159+$I$3/100</f>
        <v>66.08103791814577</v>
      </c>
      <c r="B160" s="1">
        <f>MAX($B$6*$B$2-A160+$B$4*$I$3,0.00001)</f>
        <v>1E-05</v>
      </c>
      <c r="C160" s="1">
        <f>$M$2+$B$7*LN(B160)+$M$4</f>
        <v>111.03842940027327</v>
      </c>
      <c r="D160" s="1">
        <f>MAX($B$6*$B$2-(1-$F$2)/(1-$F$2^D$17)*($A160-$F$2^(D$17-1)*$B$4*$I$3),0.000001)</f>
        <v>8.761624562774</v>
      </c>
      <c r="E160" s="1">
        <f>(1-$F$2^D$17)*($M$2+$B$7*LN(D160))/(1-$F$2)+(1-$F$2^(D$17-1))*$R$4+$F$2^(D$17-1)*$M$4</f>
        <v>117.22196114308228</v>
      </c>
      <c r="F160" s="1">
        <f>MAX($B$6*$B$2-(1-$F$2)/(1-$F$2^F$17)*($A160-$F$2^(F$17-1)*$B$4*$I$3),0.000001)</f>
        <v>14.207130711391361</v>
      </c>
      <c r="G160" s="1">
        <f>(1-$F$2^F$17)*($M$2+$B$7*LN(F160))/(1-$F$2)+(1-$F$2^(F$17-1))*$R$4+$F$2^(F$17-1)*$M$4</f>
        <v>117.28465603093565</v>
      </c>
      <c r="H160" s="1">
        <f>MAX($B$6*$B$2-(1-$F$2)/(1-$F$2^H$17)*($A160-$F$2^(H$17-1)*$B$4*$I$3),0.000001)</f>
        <v>16.915619204681015</v>
      </c>
      <c r="I160" s="1">
        <f>(1-$F$2^H$17)*($M$2+$B$7*LN(H160))/(1-$F$2)+(1-$F$2^(H$17-1))*$R$4+$F$2^(H$17-1)*$M$4</f>
        <v>117.22745399509748</v>
      </c>
      <c r="J160" s="1">
        <f>MAX($B$6*$B$2-(1-$F$2)/(1-$F$2^J$17)*($A160-$F$2^(J$17-1)*$B$4*$I$3),0.000001)</f>
        <v>18.52938414881804</v>
      </c>
      <c r="K160" s="1">
        <f>(1-$F$2^J$17)*($M$2+$B$7*LN(J160))/(1-$F$2)+(1-$F$2^(J$17-1))*$R$4+$F$2^(J$17-1)*$M$4</f>
        <v>117.14939551922876</v>
      </c>
      <c r="L160" s="1">
        <f>MAX($B$6*$B$2-(1-$F$2)/(1-$F$2^L$17)*($A160-$F$2^(L$17-1)*$B$4*$I$3),0.000001)</f>
        <v>19.595875908178293</v>
      </c>
      <c r="M160" s="1">
        <f>(1-$F$2^L$17)*($M$2+$B$7*LN(L160))/(1-$F$2)+(1-$F$2^(L$17-1))*$R$4+$F$2^(L$17-1)*$M$4</f>
        <v>117.06891209855492</v>
      </c>
      <c r="N160" s="1">
        <f>MAX($B$6*$B$2-(1-$F$2)/(1-$F$2^N$17)*($A160-$F$2^(N$17-1)*$B$4*$I$3),0.000001)</f>
        <v>20.349731793601343</v>
      </c>
      <c r="O160" s="1">
        <f>(1-$F$2^N$17)*($M$2+$B$7*LN(N160))/(1-$F$2)+(1-$F$2^(N$17-1))*$R$4+$F$2^(N$17-1)*$M$4</f>
        <v>116.9915256715459</v>
      </c>
      <c r="P160" s="1">
        <f t="shared" si="31"/>
        <v>27</v>
      </c>
      <c r="Q160" s="1">
        <f>$R$3/(1-$B$4)</f>
        <v>115.82106318787385</v>
      </c>
      <c r="R160" s="1">
        <f>LN((1-$B$6)*$B$3*$B$2)+$B$7*LN($B$6*$B$3*$B$2+$F$2*Y160)+$B$4*$R$3/(1-$B$4)</f>
        <v>116.34691519789476</v>
      </c>
      <c r="T160" s="1">
        <f t="shared" si="20"/>
        <v>117.28465603093565</v>
      </c>
      <c r="U160" s="1">
        <f t="shared" si="21"/>
        <v>55.72096247040125</v>
      </c>
      <c r="V160" s="1">
        <f t="shared" si="19"/>
        <v>14.207130711391361</v>
      </c>
      <c r="W160" s="1"/>
      <c r="X160" s="1">
        <f t="shared" si="22"/>
        <v>117.28465603093565</v>
      </c>
      <c r="Y160" s="1">
        <f>IF(X160=C160,$I$3,(Z160-$B$6*$B$2+A160)/$F$2)</f>
        <v>55.72096247040125</v>
      </c>
      <c r="Z160" s="1">
        <f t="shared" si="23"/>
        <v>14.207130711391361</v>
      </c>
      <c r="AA160" s="1">
        <f t="shared" si="24"/>
      </c>
      <c r="AB160" s="1">
        <f t="shared" si="25"/>
      </c>
      <c r="AC160" s="1">
        <f t="shared" si="26"/>
        <v>14.207130711391361</v>
      </c>
      <c r="AD160" s="1">
        <f t="shared" si="27"/>
      </c>
      <c r="AE160" s="1">
        <f t="shared" si="28"/>
      </c>
      <c r="AF160">
        <f t="shared" si="29"/>
      </c>
      <c r="AG160">
        <f t="shared" si="30"/>
      </c>
    </row>
    <row r="161" spans="1:33" ht="12.75">
      <c r="A161" s="1">
        <f>A160+$I$3/100</f>
        <v>66.38049881505579</v>
      </c>
      <c r="B161" s="1">
        <f>MAX($B$6*$B$2-A161+$B$4*$I$3,0.00001)</f>
        <v>1E-05</v>
      </c>
      <c r="C161" s="1">
        <f>$M$2+$B$7*LN(B161)+$M$4</f>
        <v>111.03842940027327</v>
      </c>
      <c r="D161" s="1">
        <f>MAX($B$6*$B$2-(1-$F$2)/(1-$F$2^D$17)*($A161-$F$2^(D$17-1)*$B$4*$I$3),0.000001)</f>
        <v>8.604220674779246</v>
      </c>
      <c r="E161" s="1">
        <f>(1-$F$2^D$17)*($M$2+$B$7*LN(D161))/(1-$F$2)+(1-$F$2^(D$17-1))*$R$4+$F$2^(D$17-1)*$M$4</f>
        <v>117.20471642541666</v>
      </c>
      <c r="F161" s="1">
        <f>MAX($B$6*$B$2-(1-$F$2)/(1-$F$2^F$17)*($A161-$F$2^(F$17-1)*$B$4*$I$3),0.000001)</f>
        <v>14.096913483547288</v>
      </c>
      <c r="G161" s="1">
        <f>(1-$F$2^F$17)*($M$2+$B$7*LN(F161))/(1-$F$2)+(1-$F$2^(F$17-1))*$R$4+$F$2^(F$17-1)*$M$4</f>
        <v>117.27407583227233</v>
      </c>
      <c r="H161" s="1">
        <f>MAX($B$6*$B$2-(1-$F$2)/(1-$F$2^H$17)*($A161-$F$2^(H$17-1)*$B$4*$I$3),0.000001)</f>
        <v>16.82887170078305</v>
      </c>
      <c r="I161" s="1">
        <f>(1-$F$2^H$17)*($M$2+$B$7*LN(H161))/(1-$F$2)+(1-$F$2^(H$17-1))*$R$4+$F$2^(H$17-1)*$M$4</f>
        <v>117.2185796115004</v>
      </c>
      <c r="J161" s="1">
        <f>MAX($B$6*$B$2-(1-$F$2)/(1-$F$2^J$17)*($A161-$F$2^(J$17-1)*$B$4*$I$3),0.000001)</f>
        <v>18.456620318045005</v>
      </c>
      <c r="K161" s="1">
        <f>(1-$F$2^J$17)*($M$2+$B$7*LN(J161))/(1-$F$2)+(1-$F$2^(J$17-1))*$R$4+$F$2^(J$17-1)*$M$4</f>
        <v>117.14129890842767</v>
      </c>
      <c r="L161" s="1">
        <f>MAX($B$6*$B$2-(1-$F$2)/(1-$F$2^L$17)*($A161-$F$2^(L$17-1)*$B$4*$I$3),0.000001)</f>
        <v>19.532353492772174</v>
      </c>
      <c r="M161" s="1">
        <f>(1-$F$2^L$17)*($M$2+$B$7*LN(L161))/(1-$F$2)+(1-$F$2^(L$17-1))*$R$4+$F$2^(L$17-1)*$M$4</f>
        <v>117.06125877090432</v>
      </c>
      <c r="N161" s="1">
        <f>MAX($B$6*$B$2-(1-$F$2)/(1-$F$2^N$17)*($A161-$F$2^(N$17-1)*$B$4*$I$3),0.000001)</f>
        <v>20.292741726244643</v>
      </c>
      <c r="O161" s="1">
        <f>(1-$F$2^N$17)*($M$2+$B$7*LN(N161))/(1-$F$2)+(1-$F$2^(N$17-1))*$R$4+$F$2^(N$17-1)*$M$4</f>
        <v>116.98415749074275</v>
      </c>
      <c r="P161" s="1">
        <f t="shared" si="31"/>
        <v>27</v>
      </c>
      <c r="Q161" s="1">
        <f>$R$3/(1-$B$4)</f>
        <v>115.82106318787385</v>
      </c>
      <c r="R161" s="1">
        <f>LN((1-$B$6)*$B$3*$B$2)+$B$7*LN($B$6*$B$3*$B$2+$F$2*Y161)+$B$4*$R$3/(1-$B$4)</f>
        <v>116.34813797470501</v>
      </c>
      <c r="T161" s="1">
        <f t="shared" si="20"/>
        <v>117.27407583227233</v>
      </c>
      <c r="U161" s="1">
        <f t="shared" si="21"/>
        <v>55.9306507463746</v>
      </c>
      <c r="V161" s="1">
        <f t="shared" si="19"/>
        <v>14.096913483547288</v>
      </c>
      <c r="W161" s="1"/>
      <c r="X161" s="1">
        <f t="shared" si="22"/>
        <v>117.27407583227233</v>
      </c>
      <c r="Y161" s="1">
        <f>IF(X161=C161,$I$3,(Z161-$B$6*$B$2+A161)/$F$2)</f>
        <v>55.9306507463746</v>
      </c>
      <c r="Z161" s="1">
        <f t="shared" si="23"/>
        <v>14.096913483547288</v>
      </c>
      <c r="AA161" s="1">
        <f t="shared" si="24"/>
      </c>
      <c r="AB161" s="1">
        <f t="shared" si="25"/>
      </c>
      <c r="AC161" s="1">
        <f t="shared" si="26"/>
        <v>14.096913483547288</v>
      </c>
      <c r="AD161" s="1">
        <f t="shared" si="27"/>
      </c>
      <c r="AE161" s="1">
        <f t="shared" si="28"/>
      </c>
      <c r="AF161">
        <f t="shared" si="29"/>
      </c>
      <c r="AG161">
        <f t="shared" si="30"/>
      </c>
    </row>
    <row r="162" spans="1:33" ht="12.75">
      <c r="A162" s="1">
        <f>A161+$I$3/100</f>
        <v>66.67995971196581</v>
      </c>
      <c r="B162" s="1">
        <f>MAX($B$6*$B$2-A162+$B$4*$I$3,0.00001)</f>
        <v>1E-05</v>
      </c>
      <c r="C162" s="1">
        <f>$M$2+$B$7*LN(B162)+$M$4</f>
        <v>111.03842940027327</v>
      </c>
      <c r="D162" s="1">
        <f>MAX($B$6*$B$2-(1-$F$2)/(1-$F$2^D$17)*($A162-$F$2^(D$17-1)*$B$4*$I$3),0.000001)</f>
        <v>8.446816786784492</v>
      </c>
      <c r="E162" s="1">
        <f>(1-$F$2^D$17)*($M$2+$B$7*LN(D162))/(1-$F$2)+(1-$F$2^(D$17-1))*$R$4+$F$2^(D$17-1)*$M$4</f>
        <v>117.18715330619496</v>
      </c>
      <c r="F162" s="1">
        <f>MAX($B$6*$B$2-(1-$F$2)/(1-$F$2^F$17)*($A162-$F$2^(F$17-1)*$B$4*$I$3),0.000001)</f>
        <v>13.986696255703215</v>
      </c>
      <c r="G162" s="1">
        <f>(1-$F$2^F$17)*($M$2+$B$7*LN(F162))/(1-$F$2)+(1-$F$2^(F$17-1))*$R$4+$F$2^(F$17-1)*$M$4</f>
        <v>117.26341258644341</v>
      </c>
      <c r="H162" s="1">
        <f>MAX($B$6*$B$2-(1-$F$2)/(1-$F$2^H$17)*($A162-$F$2^(H$17-1)*$B$4*$I$3),0.000001)</f>
        <v>16.742124196885086</v>
      </c>
      <c r="I162" s="1">
        <f>(1-$F$2^H$17)*($M$2+$B$7*LN(H162))/(1-$F$2)+(1-$F$2^(H$17-1))*$R$4+$F$2^(H$17-1)*$M$4</f>
        <v>117.20965936485857</v>
      </c>
      <c r="J162" s="1">
        <f>MAX($B$6*$B$2-(1-$F$2)/(1-$F$2^J$17)*($A162-$F$2^(J$17-1)*$B$4*$I$3),0.000001)</f>
        <v>18.383856487271977</v>
      </c>
      <c r="K162" s="1">
        <f>(1-$F$2^J$17)*($M$2+$B$7*LN(J162))/(1-$F$2)+(1-$F$2^(J$17-1))*$R$4+$F$2^(J$17-1)*$M$4</f>
        <v>117.13317031422145</v>
      </c>
      <c r="L162" s="1">
        <f>MAX($B$6*$B$2-(1-$F$2)/(1-$F$2^L$17)*($A162-$F$2^(L$17-1)*$B$4*$I$3),0.000001)</f>
        <v>19.46883107736605</v>
      </c>
      <c r="M162" s="1">
        <f>(1-$F$2^L$17)*($M$2+$B$7*LN(L162))/(1-$F$2)+(1-$F$2^(L$17-1))*$R$4+$F$2^(L$17-1)*$M$4</f>
        <v>117.05358051279471</v>
      </c>
      <c r="N162" s="1">
        <f>MAX($B$6*$B$2-(1-$F$2)/(1-$F$2^N$17)*($A162-$F$2^(N$17-1)*$B$4*$I$3),0.000001)</f>
        <v>20.23575165888795</v>
      </c>
      <c r="O162" s="1">
        <f>(1-$F$2^N$17)*($M$2+$B$7*LN(N162))/(1-$F$2)+(1-$F$2^(N$17-1))*$R$4+$F$2^(N$17-1)*$M$4</f>
        <v>116.97676858804061</v>
      </c>
      <c r="P162" s="1">
        <f t="shared" si="31"/>
        <v>27</v>
      </c>
      <c r="Q162" s="1">
        <f>$R$3/(1-$B$4)</f>
        <v>115.82106318787385</v>
      </c>
      <c r="R162" s="1">
        <f>LN((1-$B$6)*$B$3*$B$2)+$B$7*LN($B$6*$B$3*$B$2+$F$2*Y162)+$B$4*$R$3/(1-$B$4)</f>
        <v>116.34935776844279</v>
      </c>
      <c r="T162" s="1">
        <f t="shared" si="20"/>
        <v>117.26341258644341</v>
      </c>
      <c r="U162" s="1">
        <f t="shared" si="21"/>
        <v>56.14033902234795</v>
      </c>
      <c r="V162" s="1">
        <f t="shared" si="19"/>
        <v>13.986696255703215</v>
      </c>
      <c r="W162" s="1"/>
      <c r="X162" s="1">
        <f t="shared" si="22"/>
        <v>117.26341258644341</v>
      </c>
      <c r="Y162" s="1">
        <f>IF(X162=C162,$I$3,(Z162-$B$6*$B$2+A162)/$F$2)</f>
        <v>56.14033902234795</v>
      </c>
      <c r="Z162" s="1">
        <f t="shared" si="23"/>
        <v>13.986696255703215</v>
      </c>
      <c r="AA162" s="1">
        <f t="shared" si="24"/>
      </c>
      <c r="AB162" s="1">
        <f t="shared" si="25"/>
      </c>
      <c r="AC162" s="1">
        <f t="shared" si="26"/>
        <v>13.986696255703215</v>
      </c>
      <c r="AD162" s="1">
        <f t="shared" si="27"/>
      </c>
      <c r="AE162" s="1">
        <f t="shared" si="28"/>
      </c>
      <c r="AF162">
        <f t="shared" si="29"/>
      </c>
      <c r="AG162">
        <f t="shared" si="30"/>
      </c>
    </row>
    <row r="163" spans="1:33" ht="12.75">
      <c r="A163" s="1">
        <f>A162+$I$3/100</f>
        <v>66.97942060887583</v>
      </c>
      <c r="B163" s="1">
        <f>MAX($B$6*$B$2-A163+$B$4*$I$3,0.00001)</f>
        <v>1E-05</v>
      </c>
      <c r="C163" s="1">
        <f>$M$2+$B$7*LN(B163)+$M$4</f>
        <v>111.03842940027327</v>
      </c>
      <c r="D163" s="1">
        <f>MAX($B$6*$B$2-(1-$F$2)/(1-$F$2^D$17)*($A163-$F$2^(D$17-1)*$B$4*$I$3),0.000001)</f>
        <v>8.289412898789738</v>
      </c>
      <c r="E163" s="1">
        <f>(1-$F$2^D$17)*($M$2+$B$7*LN(D163))/(1-$F$2)+(1-$F$2^(D$17-1))*$R$4+$F$2^(D$17-1)*$M$4</f>
        <v>117.16925980613715</v>
      </c>
      <c r="F163" s="1">
        <f>MAX($B$6*$B$2-(1-$F$2)/(1-$F$2^F$17)*($A163-$F$2^(F$17-1)*$B$4*$I$3),0.000001)</f>
        <v>13.87647902785914</v>
      </c>
      <c r="G163" s="1">
        <f>(1-$F$2^F$17)*($M$2+$B$7*LN(F163))/(1-$F$2)+(1-$F$2^(F$17-1))*$R$4+$F$2^(F$17-1)*$M$4</f>
        <v>117.2526649794033</v>
      </c>
      <c r="H163" s="1">
        <f>MAX($B$6*$B$2-(1-$F$2)/(1-$F$2^H$17)*($A163-$F$2^(H$17-1)*$B$4*$I$3),0.000001)</f>
        <v>16.655376692987122</v>
      </c>
      <c r="I163" s="1">
        <f>(1-$F$2^H$17)*($M$2+$B$7*LN(H163))/(1-$F$2)+(1-$F$2^(H$17-1))*$R$4+$F$2^(H$17-1)*$M$4</f>
        <v>117.2006927786655</v>
      </c>
      <c r="J163" s="1">
        <f>MAX($B$6*$B$2-(1-$F$2)/(1-$F$2^J$17)*($A163-$F$2^(J$17-1)*$B$4*$I$3),0.000001)</f>
        <v>18.311092656498943</v>
      </c>
      <c r="K163" s="1">
        <f>(1-$F$2^J$17)*($M$2+$B$7*LN(J163))/(1-$F$2)+(1-$F$2^(J$17-1))*$R$4+$F$2^(J$17-1)*$M$4</f>
        <v>117.1250094829246</v>
      </c>
      <c r="L163" s="1">
        <f>MAX($B$6*$B$2-(1-$F$2)/(1-$F$2^L$17)*($A163-$F$2^(L$17-1)*$B$4*$I$3),0.000001)</f>
        <v>19.40530866195993</v>
      </c>
      <c r="M163" s="1">
        <f>(1-$F$2^L$17)*($M$2+$B$7*LN(L163))/(1-$F$2)+(1-$F$2^(L$17-1))*$R$4+$F$2^(L$17-1)*$M$4</f>
        <v>117.04587716127486</v>
      </c>
      <c r="N163" s="1">
        <f>MAX($B$6*$B$2-(1-$F$2)/(1-$F$2^N$17)*($A163-$F$2^(N$17-1)*$B$4*$I$3),0.000001)</f>
        <v>20.17876159153125</v>
      </c>
      <c r="O163" s="1">
        <f>(1-$F$2^N$17)*($M$2+$B$7*LN(N163))/(1-$F$2)+(1-$F$2^(N$17-1))*$R$4+$F$2^(N$17-1)*$M$4</f>
        <v>116.96935884655625</v>
      </c>
      <c r="P163" s="1">
        <f t="shared" si="31"/>
        <v>27</v>
      </c>
      <c r="Q163" s="1">
        <f>$R$3/(1-$B$4)</f>
        <v>115.82106318787385</v>
      </c>
      <c r="R163" s="1">
        <f>LN((1-$B$6)*$B$3*$B$2)+$B$7*LN($B$6*$B$3*$B$2+$F$2*Y163)+$B$4*$R$3/(1-$B$4)</f>
        <v>116.35057459362761</v>
      </c>
      <c r="T163" s="1">
        <f t="shared" si="20"/>
        <v>117.2526649794033</v>
      </c>
      <c r="U163" s="1">
        <f t="shared" si="21"/>
        <v>56.350027298321294</v>
      </c>
      <c r="V163" s="1">
        <f t="shared" si="19"/>
        <v>13.87647902785914</v>
      </c>
      <c r="W163" s="1"/>
      <c r="X163" s="1">
        <f t="shared" si="22"/>
        <v>117.2526649794033</v>
      </c>
      <c r="Y163" s="1">
        <f>IF(X163=C163,$I$3,(Z163-$B$6*$B$2+A163)/$F$2)</f>
        <v>56.350027298321294</v>
      </c>
      <c r="Z163" s="1">
        <f t="shared" si="23"/>
        <v>13.87647902785914</v>
      </c>
      <c r="AA163" s="1">
        <f t="shared" si="24"/>
      </c>
      <c r="AB163" s="1">
        <f t="shared" si="25"/>
      </c>
      <c r="AC163" s="1">
        <f t="shared" si="26"/>
        <v>13.87647902785914</v>
      </c>
      <c r="AD163" s="1">
        <f t="shared" si="27"/>
      </c>
      <c r="AE163" s="1">
        <f t="shared" si="28"/>
      </c>
      <c r="AF163">
        <f t="shared" si="29"/>
      </c>
      <c r="AG163">
        <f t="shared" si="30"/>
      </c>
    </row>
    <row r="164" spans="1:33" ht="12.75">
      <c r="A164" s="1">
        <f>A163+$I$3/100</f>
        <v>67.27888150578585</v>
      </c>
      <c r="B164" s="1">
        <f>MAX($B$6*$B$2-A164+$B$4*$I$3,0.00001)</f>
        <v>1E-05</v>
      </c>
      <c r="C164" s="1">
        <f>$M$2+$B$7*LN(B164)+$M$4</f>
        <v>111.03842940027327</v>
      </c>
      <c r="D164" s="1">
        <f>MAX($B$6*$B$2-(1-$F$2)/(1-$F$2^D$17)*($A164-$F$2^(D$17-1)*$B$4*$I$3),0.000001)</f>
        <v>8.132009010794985</v>
      </c>
      <c r="E164" s="1">
        <f>(1-$F$2^D$17)*($M$2+$B$7*LN(D164))/(1-$F$2)+(1-$F$2^(D$17-1))*$R$4+$F$2^(D$17-1)*$M$4</f>
        <v>117.15102325693277</v>
      </c>
      <c r="F164" s="1">
        <f>MAX($B$6*$B$2-(1-$F$2)/(1-$F$2^F$17)*($A164-$F$2^(F$17-1)*$B$4*$I$3),0.000001)</f>
        <v>13.76626180001507</v>
      </c>
      <c r="G164" s="1">
        <f>(1-$F$2^F$17)*($M$2+$B$7*LN(F164))/(1-$F$2)+(1-$F$2^(F$17-1))*$R$4+$F$2^(F$17-1)*$M$4</f>
        <v>117.24183166566962</v>
      </c>
      <c r="H164" s="1">
        <f>MAX($B$6*$B$2-(1-$F$2)/(1-$F$2^H$17)*($A164-$F$2^(H$17-1)*$B$4*$I$3),0.000001)</f>
        <v>16.568629189089158</v>
      </c>
      <c r="I164" s="1">
        <f>(1-$F$2^H$17)*($M$2+$B$7*LN(H164))/(1-$F$2)+(1-$F$2^(H$17-1))*$R$4+$F$2^(H$17-1)*$M$4</f>
        <v>117.19167936894974</v>
      </c>
      <c r="J164" s="1">
        <f>MAX($B$6*$B$2-(1-$F$2)/(1-$F$2^J$17)*($A164-$F$2^(J$17-1)*$B$4*$I$3),0.000001)</f>
        <v>18.238328825725915</v>
      </c>
      <c r="K164" s="1">
        <f>(1-$F$2^J$17)*($M$2+$B$7*LN(J164))/(1-$F$2)+(1-$F$2^(J$17-1))*$R$4+$F$2^(J$17-1)*$M$4</f>
        <v>117.11681615782132</v>
      </c>
      <c r="L164" s="1">
        <f>MAX($B$6*$B$2-(1-$F$2)/(1-$F$2^L$17)*($A164-$F$2^(L$17-1)*$B$4*$I$3),0.000001)</f>
        <v>19.34178624655381</v>
      </c>
      <c r="M164" s="1">
        <f>(1-$F$2^L$17)*($M$2+$B$7*LN(L164))/(1-$F$2)+(1-$F$2^(L$17-1))*$R$4+$F$2^(L$17-1)*$M$4</f>
        <v>117.03814855179068</v>
      </c>
      <c r="N164" s="1">
        <f>MAX($B$6*$B$2-(1-$F$2)/(1-$F$2^N$17)*($A164-$F$2^(N$17-1)*$B$4*$I$3),0.000001)</f>
        <v>20.121771524174555</v>
      </c>
      <c r="O164" s="1">
        <f>(1-$F$2^N$17)*($M$2+$B$7*LN(N164))/(1-$F$2)+(1-$F$2^(N$17-1))*$R$4+$F$2^(N$17-1)*$M$4</f>
        <v>116.9619281484147</v>
      </c>
      <c r="P164" s="1">
        <f t="shared" si="31"/>
        <v>27</v>
      </c>
      <c r="Q164" s="1">
        <f>$R$3/(1-$B$4)</f>
        <v>115.82106318787385</v>
      </c>
      <c r="R164" s="1">
        <f>LN((1-$B$6)*$B$3*$B$2)+$B$7*LN($B$6*$B$3*$B$2+$F$2*Y164)+$B$4*$R$3/(1-$B$4)</f>
        <v>116.35178846467326</v>
      </c>
      <c r="T164" s="1">
        <f t="shared" si="20"/>
        <v>117.24183166566962</v>
      </c>
      <c r="U164" s="1">
        <f t="shared" si="21"/>
        <v>56.55971557429465</v>
      </c>
      <c r="V164" s="1">
        <f t="shared" si="19"/>
        <v>13.76626180001507</v>
      </c>
      <c r="W164" s="1"/>
      <c r="X164" s="1">
        <f t="shared" si="22"/>
        <v>117.24183166566962</v>
      </c>
      <c r="Y164" s="1">
        <f>IF(X164=C164,$I$3,(Z164-$B$6*$B$2+A164)/$F$2)</f>
        <v>56.55971557429465</v>
      </c>
      <c r="Z164" s="1">
        <f t="shared" si="23"/>
        <v>13.76626180001507</v>
      </c>
      <c r="AA164" s="1">
        <f t="shared" si="24"/>
      </c>
      <c r="AB164" s="1">
        <f t="shared" si="25"/>
      </c>
      <c r="AC164" s="1">
        <f t="shared" si="26"/>
        <v>13.76626180001507</v>
      </c>
      <c r="AD164" s="1">
        <f t="shared" si="27"/>
      </c>
      <c r="AE164" s="1">
        <f t="shared" si="28"/>
      </c>
      <c r="AF164">
        <f t="shared" si="29"/>
      </c>
      <c r="AG164">
        <f t="shared" si="30"/>
      </c>
    </row>
    <row r="165" spans="1:33" ht="12.75">
      <c r="A165" s="1">
        <f>A164+$I$3/100</f>
        <v>67.57834240269587</v>
      </c>
      <c r="B165" s="1">
        <f>MAX($B$6*$B$2-A165+$B$4*$I$3,0.00001)</f>
        <v>1E-05</v>
      </c>
      <c r="C165" s="1">
        <f>$M$2+$B$7*LN(B165)+$M$4</f>
        <v>111.03842940027327</v>
      </c>
      <c r="D165" s="1">
        <f>MAX($B$6*$B$2-(1-$F$2)/(1-$F$2^D$17)*($A165-$F$2^(D$17-1)*$B$4*$I$3),0.000001)</f>
        <v>7.974605122800231</v>
      </c>
      <c r="E165" s="1">
        <f>(1-$F$2^D$17)*($M$2+$B$7*LN(D165))/(1-$F$2)+(1-$F$2^(D$17-1))*$R$4+$F$2^(D$17-1)*$M$4</f>
        <v>117.13243024736363</v>
      </c>
      <c r="F165" s="1">
        <f>MAX($B$6*$B$2-(1-$F$2)/(1-$F$2^F$17)*($A165-$F$2^(F$17-1)*$B$4*$I$3),0.000001)</f>
        <v>13.656044572170998</v>
      </c>
      <c r="G165" s="1">
        <f>(1-$F$2^F$17)*($M$2+$B$7*LN(F165))/(1-$F$2)+(1-$F$2^(F$17-1))*$R$4+$F$2^(F$17-1)*$M$4</f>
        <v>117.23091126731221</v>
      </c>
      <c r="H165" s="1">
        <f>MAX($B$6*$B$2-(1-$F$2)/(1-$F$2^H$17)*($A165-$F$2^(H$17-1)*$B$4*$I$3),0.000001)</f>
        <v>16.481881685191198</v>
      </c>
      <c r="I165" s="1">
        <f>(1-$F$2^H$17)*($M$2+$B$7*LN(H165))/(1-$F$2)+(1-$F$2^(H$17-1))*$R$4+$F$2^(H$17-1)*$M$4</f>
        <v>117.1826186441181</v>
      </c>
      <c r="J165" s="1">
        <f>MAX($B$6*$B$2-(1-$F$2)/(1-$F$2^J$17)*($A165-$F$2^(J$17-1)*$B$4*$I$3),0.000001)</f>
        <v>18.16556499495288</v>
      </c>
      <c r="K165" s="1">
        <f>(1-$F$2^J$17)*($M$2+$B$7*LN(J165))/(1-$F$2)+(1-$F$2^(J$17-1))*$R$4+$F$2^(J$17-1)*$M$4</f>
        <v>117.10859007911706</v>
      </c>
      <c r="L165" s="1">
        <f>MAX($B$6*$B$2-(1-$F$2)/(1-$F$2^L$17)*($A165-$F$2^(L$17-1)*$B$4*$I$3),0.000001)</f>
        <v>19.27826383114769</v>
      </c>
      <c r="M165" s="1">
        <f>(1-$F$2^L$17)*($M$2+$B$7*LN(L165))/(1-$F$2)+(1-$F$2^(L$17-1))*$R$4+$F$2^(L$17-1)*$M$4</f>
        <v>117.03039451816412</v>
      </c>
      <c r="N165" s="1">
        <f>MAX($B$6*$B$2-(1-$F$2)/(1-$F$2^N$17)*($A165-$F$2^(N$17-1)*$B$4*$I$3),0.000001)</f>
        <v>20.064781456817858</v>
      </c>
      <c r="O165" s="1">
        <f>(1-$F$2^N$17)*($M$2+$B$7*LN(N165))/(1-$F$2)+(1-$F$2^(N$17-1))*$R$4+$F$2^(N$17-1)*$M$4</f>
        <v>116.95447637473801</v>
      </c>
      <c r="P165" s="1">
        <f t="shared" si="31"/>
        <v>27</v>
      </c>
      <c r="Q165" s="1">
        <f>$R$3/(1-$B$4)</f>
        <v>115.82106318787385</v>
      </c>
      <c r="R165" s="1">
        <f>LN((1-$B$6)*$B$3*$B$2)+$B$7*LN($B$6*$B$3*$B$2+$F$2*Y165)+$B$4*$R$3/(1-$B$4)</f>
        <v>116.3529993958888</v>
      </c>
      <c r="T165" s="1">
        <f t="shared" si="20"/>
        <v>117.23091126731221</v>
      </c>
      <c r="U165" s="1">
        <f t="shared" si="21"/>
        <v>56.769403850268</v>
      </c>
      <c r="V165" s="1">
        <f t="shared" si="19"/>
        <v>13.656044572170998</v>
      </c>
      <c r="W165" s="1"/>
      <c r="X165" s="1">
        <f t="shared" si="22"/>
        <v>117.23091126731221</v>
      </c>
      <c r="Y165" s="1">
        <f>IF(X165=C165,$I$3,(Z165-$B$6*$B$2+A165)/$F$2)</f>
        <v>56.769403850268</v>
      </c>
      <c r="Z165" s="1">
        <f t="shared" si="23"/>
        <v>13.656044572170998</v>
      </c>
      <c r="AA165" s="1">
        <f t="shared" si="24"/>
      </c>
      <c r="AB165" s="1">
        <f t="shared" si="25"/>
      </c>
      <c r="AC165" s="1">
        <f t="shared" si="26"/>
        <v>13.656044572170998</v>
      </c>
      <c r="AD165" s="1">
        <f t="shared" si="27"/>
      </c>
      <c r="AE165" s="1">
        <f t="shared" si="28"/>
      </c>
      <c r="AF165">
        <f t="shared" si="29"/>
      </c>
      <c r="AG165">
        <f t="shared" si="30"/>
      </c>
    </row>
    <row r="166" spans="1:33" ht="12.75">
      <c r="A166" s="1">
        <f>A165+$I$3/100</f>
        <v>67.87780329960589</v>
      </c>
      <c r="B166" s="1">
        <f>MAX($B$6*$B$2-A166+$B$4*$I$3,0.00001)</f>
        <v>1E-05</v>
      </c>
      <c r="C166" s="1">
        <f>$M$2+$B$7*LN(B166)+$M$4</f>
        <v>111.03842940027327</v>
      </c>
      <c r="D166" s="1">
        <f>MAX($B$6*$B$2-(1-$F$2)/(1-$F$2^D$17)*($A166-$F$2^(D$17-1)*$B$4*$I$3),0.000001)</f>
        <v>7.817201234805477</v>
      </c>
      <c r="E166" s="1">
        <f>(1-$F$2^D$17)*($M$2+$B$7*LN(D166))/(1-$F$2)+(1-$F$2^(D$17-1))*$R$4+$F$2^(D$17-1)*$M$4</f>
        <v>117.11346656405513</v>
      </c>
      <c r="F166" s="1">
        <f>MAX($B$6*$B$2-(1-$F$2)/(1-$F$2^F$17)*($A166-$F$2^(F$17-1)*$B$4*$I$3),0.000001)</f>
        <v>13.545827344326923</v>
      </c>
      <c r="G166" s="1">
        <f>(1-$F$2^F$17)*($M$2+$B$7*LN(F166))/(1-$F$2)+(1-$F$2^(F$17-1))*$R$4+$F$2^(F$17-1)*$M$4</f>
        <v>117.21990237290143</v>
      </c>
      <c r="H166" s="1">
        <f>MAX($B$6*$B$2-(1-$F$2)/(1-$F$2^H$17)*($A166-$F$2^(H$17-1)*$B$4*$I$3),0.000001)</f>
        <v>16.39513418129323</v>
      </c>
      <c r="I166" s="1">
        <f>(1-$F$2^H$17)*($M$2+$B$7*LN(H166))/(1-$F$2)+(1-$F$2^(H$17-1))*$R$4+$F$2^(H$17-1)*$M$4</f>
        <v>117.17351010479476</v>
      </c>
      <c r="J166" s="1">
        <f>MAX($B$6*$B$2-(1-$F$2)/(1-$F$2^J$17)*($A166-$F$2^(J$17-1)*$B$4*$I$3),0.000001)</f>
        <v>18.092801164179853</v>
      </c>
      <c r="K166" s="1">
        <f>(1-$F$2^J$17)*($M$2+$B$7*LN(J166))/(1-$F$2)+(1-$F$2^(J$17-1))*$R$4+$F$2^(J$17-1)*$M$4</f>
        <v>117.10033098388912</v>
      </c>
      <c r="L166" s="1">
        <f>MAX($B$6*$B$2-(1-$F$2)/(1-$F$2^L$17)*($A166-$F$2^(L$17-1)*$B$4*$I$3),0.000001)</f>
        <v>19.214741415741567</v>
      </c>
      <c r="M166" s="1">
        <f>(1-$F$2^L$17)*($M$2+$B$7*LN(L166))/(1-$F$2)+(1-$F$2^(L$17-1))*$R$4+$F$2^(L$17-1)*$M$4</f>
        <v>117.0226148925717</v>
      </c>
      <c r="N166" s="1">
        <f>MAX($B$6*$B$2-(1-$F$2)/(1-$F$2^N$17)*($A166-$F$2^(N$17-1)*$B$4*$I$3),0.000001)</f>
        <v>20.00779138946116</v>
      </c>
      <c r="O166" s="1">
        <f>(1-$F$2^N$17)*($M$2+$B$7*LN(N166))/(1-$F$2)+(1-$F$2^(N$17-1))*$R$4+$F$2^(N$17-1)*$M$4</f>
        <v>116.94700340563386</v>
      </c>
      <c r="P166" s="1">
        <f t="shared" si="31"/>
        <v>27</v>
      </c>
      <c r="Q166" s="1">
        <f>$R$3/(1-$B$4)</f>
        <v>115.82106318787385</v>
      </c>
      <c r="R166" s="1">
        <f>LN((1-$B$6)*$B$3*$B$2)+$B$7*LN($B$6*$B$3*$B$2+$F$2*Y166)+$B$4*$R$3/(1-$B$4)</f>
        <v>116.35420740147956</v>
      </c>
      <c r="T166" s="1">
        <f t="shared" si="20"/>
        <v>117.21990237290143</v>
      </c>
      <c r="U166" s="1">
        <f t="shared" si="21"/>
        <v>56.97909212624134</v>
      </c>
      <c r="V166" s="1">
        <f t="shared" si="19"/>
        <v>13.545827344326923</v>
      </c>
      <c r="W166" s="1"/>
      <c r="X166" s="1">
        <f t="shared" si="22"/>
        <v>117.21990237290143</v>
      </c>
      <c r="Y166" s="1">
        <f>IF(X166=C166,$I$3,(Z166-$B$6*$B$2+A166)/$F$2)</f>
        <v>56.97909212624134</v>
      </c>
      <c r="Z166" s="1">
        <f t="shared" si="23"/>
        <v>13.545827344326923</v>
      </c>
      <c r="AA166" s="1">
        <f t="shared" si="24"/>
      </c>
      <c r="AB166" s="1">
        <f t="shared" si="25"/>
      </c>
      <c r="AC166" s="1">
        <f t="shared" si="26"/>
        <v>13.545827344326923</v>
      </c>
      <c r="AD166" s="1">
        <f t="shared" si="27"/>
      </c>
      <c r="AE166" s="1">
        <f t="shared" si="28"/>
      </c>
      <c r="AF166">
        <f t="shared" si="29"/>
      </c>
      <c r="AG166">
        <f t="shared" si="30"/>
      </c>
    </row>
    <row r="167" spans="1:33" ht="12.75">
      <c r="A167" s="1">
        <f>A166+$I$3/100</f>
        <v>68.1772641965159</v>
      </c>
      <c r="B167" s="1">
        <f>MAX($B$6*$B$2-A167+$B$4*$I$3,0.00001)</f>
        <v>1E-05</v>
      </c>
      <c r="C167" s="1">
        <f>$M$2+$B$7*LN(B167)+$M$4</f>
        <v>111.03842940027327</v>
      </c>
      <c r="D167" s="1">
        <f>MAX($B$6*$B$2-(1-$F$2)/(1-$F$2^D$17)*($A167-$F$2^(D$17-1)*$B$4*$I$3),0.000001)</f>
        <v>7.65979734681072</v>
      </c>
      <c r="E167" s="1">
        <f>(1-$F$2^D$17)*($M$2+$B$7*LN(D167))/(1-$F$2)+(1-$F$2^(D$17-1))*$R$4+$F$2^(D$17-1)*$M$4</f>
        <v>117.094117126201</v>
      </c>
      <c r="F167" s="1">
        <f>MAX($B$6*$B$2-(1-$F$2)/(1-$F$2^F$17)*($A167-$F$2^(F$17-1)*$B$4*$I$3),0.000001)</f>
        <v>13.435610116482852</v>
      </c>
      <c r="G167" s="1">
        <f>(1-$F$2^F$17)*($M$2+$B$7*LN(F167))/(1-$F$2)+(1-$F$2^(F$17-1))*$R$4+$F$2^(F$17-1)*$M$4</f>
        <v>117.20880353641331</v>
      </c>
      <c r="H167" s="1">
        <f>MAX($B$6*$B$2-(1-$F$2)/(1-$F$2^H$17)*($A167-$F$2^(H$17-1)*$B$4*$I$3),0.000001)</f>
        <v>16.30838667739527</v>
      </c>
      <c r="I167" s="1">
        <f>(1-$F$2^H$17)*($M$2+$B$7*LN(H167))/(1-$F$2)+(1-$F$2^(H$17-1))*$R$4+$F$2^(H$17-1)*$M$4</f>
        <v>117.16435324365612</v>
      </c>
      <c r="J167" s="1">
        <f>MAX($B$6*$B$2-(1-$F$2)/(1-$F$2^J$17)*($A167-$F$2^(J$17-1)*$B$4*$I$3),0.000001)</f>
        <v>18.02003733340682</v>
      </c>
      <c r="K167" s="1">
        <f>(1-$F$2^J$17)*($M$2+$B$7*LN(J167))/(1-$F$2)+(1-$F$2^(J$17-1))*$R$4+$F$2^(J$17-1)*$M$4</f>
        <v>117.09203860603617</v>
      </c>
      <c r="L167" s="1">
        <f>MAX($B$6*$B$2-(1-$F$2)/(1-$F$2^L$17)*($A167-$F$2^(L$17-1)*$B$4*$I$3),0.000001)</f>
        <v>19.151219000335445</v>
      </c>
      <c r="M167" s="1">
        <f>(1-$F$2^L$17)*($M$2+$B$7*LN(L167))/(1-$F$2)+(1-$F$2^(L$17-1))*$R$4+$F$2^(L$17-1)*$M$4</f>
        <v>117.01480950552276</v>
      </c>
      <c r="N167" s="1">
        <f>MAX($B$6*$B$2-(1-$F$2)/(1-$F$2^N$17)*($A167-$F$2^(N$17-1)*$B$4*$I$3),0.000001)</f>
        <v>19.950801322104464</v>
      </c>
      <c r="O167" s="1">
        <f>(1-$F$2^N$17)*($M$2+$B$7*LN(N167))/(1-$F$2)+(1-$F$2^(N$17-1))*$R$4+$F$2^(N$17-1)*$M$4</f>
        <v>116.93950912018394</v>
      </c>
      <c r="P167" s="1">
        <f t="shared" si="31"/>
        <v>27</v>
      </c>
      <c r="Q167" s="1">
        <f>$R$3/(1-$B$4)</f>
        <v>115.82106318787385</v>
      </c>
      <c r="R167" s="1">
        <f>LN((1-$B$6)*$B$3*$B$2)+$B$7*LN($B$6*$B$3*$B$2+$F$2*Y167)+$B$4*$R$3/(1-$B$4)</f>
        <v>116.35541249554814</v>
      </c>
      <c r="T167" s="1">
        <f t="shared" si="20"/>
        <v>117.20880353641331</v>
      </c>
      <c r="U167" s="1">
        <f t="shared" si="21"/>
        <v>57.18878040221469</v>
      </c>
      <c r="V167" s="1">
        <f t="shared" si="19"/>
        <v>13.435610116482852</v>
      </c>
      <c r="W167" s="1"/>
      <c r="X167" s="1">
        <f t="shared" si="22"/>
        <v>117.20880353641331</v>
      </c>
      <c r="Y167" s="1">
        <f>IF(X167=C167,$I$3,(Z167-$B$6*$B$2+A167)/$F$2)</f>
        <v>57.18878040221469</v>
      </c>
      <c r="Z167" s="1">
        <f t="shared" si="23"/>
        <v>13.435610116482852</v>
      </c>
      <c r="AA167" s="1">
        <f t="shared" si="24"/>
      </c>
      <c r="AB167" s="1">
        <f t="shared" si="25"/>
      </c>
      <c r="AC167" s="1">
        <f t="shared" si="26"/>
        <v>13.435610116482852</v>
      </c>
      <c r="AD167" s="1">
        <f t="shared" si="27"/>
      </c>
      <c r="AE167" s="1">
        <f t="shared" si="28"/>
      </c>
      <c r="AF167">
        <f t="shared" si="29"/>
      </c>
      <c r="AG167">
        <f t="shared" si="30"/>
      </c>
    </row>
    <row r="168" spans="1:33" ht="12.75">
      <c r="A168" s="1">
        <f>A167+$I$3/100</f>
        <v>68.47672509342593</v>
      </c>
      <c r="B168" s="1">
        <f>MAX($B$6*$B$2-A168+$B$4*$I$3,0.00001)</f>
        <v>1E-05</v>
      </c>
      <c r="C168" s="1">
        <f>$M$2+$B$7*LN(B168)+$M$4</f>
        <v>111.03842940027327</v>
      </c>
      <c r="D168" s="1">
        <f>MAX($B$6*$B$2-(1-$F$2)/(1-$F$2^D$17)*($A168-$F$2^(D$17-1)*$B$4*$I$3),0.000001)</f>
        <v>7.502393458815966</v>
      </c>
      <c r="E168" s="1">
        <f>(1-$F$2^D$17)*($M$2+$B$7*LN(D168))/(1-$F$2)+(1-$F$2^(D$17-1))*$R$4+$F$2^(D$17-1)*$M$4</f>
        <v>117.0743659135099</v>
      </c>
      <c r="F168" s="1">
        <f>MAX($B$6*$B$2-(1-$F$2)/(1-$F$2^F$17)*($A168-$F$2^(F$17-1)*$B$4*$I$3),0.000001)</f>
        <v>13.325392888638778</v>
      </c>
      <c r="G168" s="1">
        <f>(1-$F$2^F$17)*($M$2+$B$7*LN(F168))/(1-$F$2)+(1-$F$2^(F$17-1))*$R$4+$F$2^(F$17-1)*$M$4</f>
        <v>117.19761327608978</v>
      </c>
      <c r="H168" s="1">
        <f>MAX($B$6*$B$2-(1-$F$2)/(1-$F$2^H$17)*($A168-$F$2^(H$17-1)*$B$4*$I$3),0.000001)</f>
        <v>16.221639173497305</v>
      </c>
      <c r="I168" s="1">
        <f>(1-$F$2^H$17)*($M$2+$B$7*LN(H168))/(1-$F$2)+(1-$F$2^(H$17-1))*$R$4+$F$2^(H$17-1)*$M$4</f>
        <v>117.15514754526131</v>
      </c>
      <c r="J168" s="1">
        <f>MAX($B$6*$B$2-(1-$F$2)/(1-$F$2^J$17)*($A168-$F$2^(J$17-1)*$B$4*$I$3),0.000001)</f>
        <v>17.94727350263379</v>
      </c>
      <c r="K168" s="1">
        <f>(1-$F$2^J$17)*($M$2+$B$7*LN(J168))/(1-$F$2)+(1-$F$2^(J$17-1))*$R$4+$F$2^(J$17-1)*$M$4</f>
        <v>117.08371267622687</v>
      </c>
      <c r="L168" s="1">
        <f>MAX($B$6*$B$2-(1-$F$2)/(1-$F$2^L$17)*($A168-$F$2^(L$17-1)*$B$4*$I$3),0.000001)</f>
        <v>19.087696584929326</v>
      </c>
      <c r="M168" s="1">
        <f>(1-$F$2^L$17)*($M$2+$B$7*LN(L168))/(1-$F$2)+(1-$F$2^(L$17-1))*$R$4+$F$2^(L$17-1)*$M$4</f>
        <v>117.00697818583734</v>
      </c>
      <c r="N168" s="1">
        <f>MAX($B$6*$B$2-(1-$F$2)/(1-$F$2^N$17)*($A168-$F$2^(N$17-1)*$B$4*$I$3),0.000001)</f>
        <v>19.893811254747767</v>
      </c>
      <c r="O168" s="1">
        <f>(1-$F$2^N$17)*($M$2+$B$7*LN(N168))/(1-$F$2)+(1-$F$2^(N$17-1))*$R$4+$F$2^(N$17-1)*$M$4</f>
        <v>116.93199339643226</v>
      </c>
      <c r="P168" s="1">
        <f t="shared" si="31"/>
        <v>27</v>
      </c>
      <c r="Q168" s="1">
        <f>$R$3/(1-$B$4)</f>
        <v>115.82106318787385</v>
      </c>
      <c r="R168" s="1">
        <f>LN((1-$B$6)*$B$3*$B$2)+$B$7*LN($B$6*$B$3*$B$2+$F$2*Y168)+$B$4*$R$3/(1-$B$4)</f>
        <v>116.35661469209548</v>
      </c>
      <c r="T168" s="1">
        <f t="shared" si="20"/>
        <v>117.19761327608978</v>
      </c>
      <c r="U168" s="1">
        <f t="shared" si="21"/>
        <v>57.39846867818804</v>
      </c>
      <c r="V168" s="1">
        <f aca="true" t="shared" si="32" ref="V168:V231">IF(X168&gt;R168,Z168,$B$6*$B$3*$B$2)</f>
        <v>13.325392888638778</v>
      </c>
      <c r="W168" s="1"/>
      <c r="X168" s="1">
        <f t="shared" si="22"/>
        <v>117.19761327608978</v>
      </c>
      <c r="Y168" s="1">
        <f>IF(X168=C168,$I$3,(Z168-$B$6*$B$2+A168)/$F$2)</f>
        <v>57.39846867818804</v>
      </c>
      <c r="Z168" s="1">
        <f t="shared" si="23"/>
        <v>13.325392888638778</v>
      </c>
      <c r="AA168" s="1">
        <f t="shared" si="24"/>
      </c>
      <c r="AB168" s="1">
        <f t="shared" si="25"/>
      </c>
      <c r="AC168" s="1">
        <f t="shared" si="26"/>
        <v>13.325392888638778</v>
      </c>
      <c r="AD168" s="1">
        <f t="shared" si="27"/>
      </c>
      <c r="AE168" s="1">
        <f t="shared" si="28"/>
      </c>
      <c r="AF168">
        <f t="shared" si="29"/>
      </c>
      <c r="AG168">
        <f t="shared" si="30"/>
      </c>
    </row>
    <row r="169" spans="1:33" ht="12.75">
      <c r="A169" s="1">
        <f>A168+$I$3/100</f>
        <v>68.77618599033595</v>
      </c>
      <c r="B169" s="1">
        <f>MAX($B$6*$B$2-A169+$B$4*$I$3,0.00001)</f>
        <v>1E-05</v>
      </c>
      <c r="C169" s="1">
        <f>$M$2+$B$7*LN(B169)+$M$4</f>
        <v>111.03842940027327</v>
      </c>
      <c r="D169" s="1">
        <f>MAX($B$6*$B$2-(1-$F$2)/(1-$F$2^D$17)*($A169-$F$2^(D$17-1)*$B$4*$I$3),0.000001)</f>
        <v>7.3449895708212125</v>
      </c>
      <c r="E169" s="1">
        <f>(1-$F$2^D$17)*($M$2+$B$7*LN(D169))/(1-$F$2)+(1-$F$2^(D$17-1))*$R$4+$F$2^(D$17-1)*$M$4</f>
        <v>117.05419588651183</v>
      </c>
      <c r="F169" s="1">
        <f>MAX($B$6*$B$2-(1-$F$2)/(1-$F$2^F$17)*($A169-$F$2^(F$17-1)*$B$4*$I$3),0.000001)</f>
        <v>13.215175660794706</v>
      </c>
      <c r="G169" s="1">
        <f>(1-$F$2^F$17)*($M$2+$B$7*LN(F169))/(1-$F$2)+(1-$F$2^(F$17-1))*$R$4+$F$2^(F$17-1)*$M$4</f>
        <v>117.18633007325138</v>
      </c>
      <c r="H169" s="1">
        <f>MAX($B$6*$B$2-(1-$F$2)/(1-$F$2^H$17)*($A169-$F$2^(H$17-1)*$B$4*$I$3),0.000001)</f>
        <v>16.13489166959934</v>
      </c>
      <c r="I169" s="1">
        <f>(1-$F$2^H$17)*($M$2+$B$7*LN(H169))/(1-$F$2)+(1-$F$2^(H$17-1))*$R$4+$F$2^(H$17-1)*$M$4</f>
        <v>117.14589248587797</v>
      </c>
      <c r="J169" s="1">
        <f>MAX($B$6*$B$2-(1-$F$2)/(1-$F$2^J$17)*($A169-$F$2^(J$17-1)*$B$4*$I$3),0.000001)</f>
        <v>17.87450967186076</v>
      </c>
      <c r="K169" s="1">
        <f>(1-$F$2^J$17)*($M$2+$B$7*LN(J169))/(1-$F$2)+(1-$F$2^(J$17-1))*$R$4+$F$2^(J$17-1)*$M$4</f>
        <v>117.07535292184731</v>
      </c>
      <c r="L169" s="1">
        <f>MAX($B$6*$B$2-(1-$F$2)/(1-$F$2^L$17)*($A169-$F$2^(L$17-1)*$B$4*$I$3),0.000001)</f>
        <v>19.024174169523207</v>
      </c>
      <c r="M169" s="1">
        <f>(1-$F$2^L$17)*($M$2+$B$7*LN(L169))/(1-$F$2)+(1-$F$2^(L$17-1))*$R$4+$F$2^(L$17-1)*$M$4</f>
        <v>116.99912076062351</v>
      </c>
      <c r="N169" s="1">
        <f>MAX($B$6*$B$2-(1-$F$2)/(1-$F$2^N$17)*($A169-$F$2^(N$17-1)*$B$4*$I$3),0.000001)</f>
        <v>19.836821187391074</v>
      </c>
      <c r="O169" s="1">
        <f>(1-$F$2^N$17)*($M$2+$B$7*LN(N169))/(1-$F$2)+(1-$F$2^(N$17-1))*$R$4+$F$2^(N$17-1)*$M$4</f>
        <v>116.92445611137317</v>
      </c>
      <c r="P169" s="1">
        <f t="shared" si="31"/>
        <v>27</v>
      </c>
      <c r="Q169" s="1">
        <f>$R$3/(1-$B$4)</f>
        <v>115.82106318787385</v>
      </c>
      <c r="R169" s="1">
        <f>LN((1-$B$6)*$B$3*$B$2)+$B$7*LN($B$6*$B$3*$B$2+$F$2*Y169)+$B$4*$R$3/(1-$B$4)</f>
        <v>116.35781400502171</v>
      </c>
      <c r="T169" s="1">
        <f aca="true" t="shared" si="33" ref="T169:T232">IF(X169&gt;R169,X169,Q169)</f>
        <v>117.18633007325138</v>
      </c>
      <c r="U169" s="1">
        <f aca="true" t="shared" si="34" ref="U169:U232">IF(X169&gt;R169,Y169,0)</f>
        <v>57.60815695416139</v>
      </c>
      <c r="V169" s="1">
        <f t="shared" si="32"/>
        <v>13.215175660794706</v>
      </c>
      <c r="W169" s="1"/>
      <c r="X169" s="1">
        <f aca="true" t="shared" si="35" ref="X169:X232">MAX(C169,E169,G169,I169,K169,M169,O169)</f>
        <v>117.18633007325138</v>
      </c>
      <c r="Y169" s="1">
        <f>IF(X169=C169,$I$3,(Z169-$B$6*$B$2+A169)/$F$2)</f>
        <v>57.60815695416139</v>
      </c>
      <c r="Z169" s="1">
        <f aca="true" t="shared" si="36" ref="Z169:Z232">MAX(AA169:AG169)</f>
        <v>13.215175660794706</v>
      </c>
      <c r="AA169" s="1">
        <f aca="true" t="shared" si="37" ref="AA169:AA232">IF(C169=$X169,B169,"")</f>
      </c>
      <c r="AB169" s="1">
        <f aca="true" t="shared" si="38" ref="AB169:AB232">IF(E169=$X169,D169,"")</f>
      </c>
      <c r="AC169" s="1">
        <f aca="true" t="shared" si="39" ref="AC169:AC232">IF(G169=$X169,F169,"")</f>
        <v>13.215175660794706</v>
      </c>
      <c r="AD169" s="1">
        <f aca="true" t="shared" si="40" ref="AD169:AD232">IF(I169=$X169,H169,"")</f>
      </c>
      <c r="AE169" s="1">
        <f aca="true" t="shared" si="41" ref="AE169:AE232">IF(K169=$X169,J169,"")</f>
      </c>
      <c r="AF169">
        <f aca="true" t="shared" si="42" ref="AF169:AF232">IF(M169=$X169,L169,"")</f>
      </c>
      <c r="AG169">
        <f aca="true" t="shared" si="43" ref="AG169:AG232">IF(O169=$X169,N169,"")</f>
      </c>
    </row>
    <row r="170" spans="1:33" ht="12.75">
      <c r="A170" s="1">
        <f>A169+$I$3/100</f>
        <v>69.07564688724597</v>
      </c>
      <c r="B170" s="1">
        <f>MAX($B$6*$B$2-A170+$B$4*$I$3,0.00001)</f>
        <v>1E-05</v>
      </c>
      <c r="C170" s="1">
        <f>$M$2+$B$7*LN(B170)+$M$4</f>
        <v>111.03842940027327</v>
      </c>
      <c r="D170" s="1">
        <f>MAX($B$6*$B$2-(1-$F$2)/(1-$F$2^D$17)*($A170-$F$2^(D$17-1)*$B$4*$I$3),0.000001)</f>
        <v>7.187585682826459</v>
      </c>
      <c r="E170" s="1">
        <f>(1-$F$2^D$17)*($M$2+$B$7*LN(D170))/(1-$F$2)+(1-$F$2^(D$17-1))*$R$4+$F$2^(D$17-1)*$M$4</f>
        <v>117.03358889823099</v>
      </c>
      <c r="F170" s="1">
        <f>MAX($B$6*$B$2-(1-$F$2)/(1-$F$2^F$17)*($A170-$F$2^(F$17-1)*$B$4*$I$3),0.000001)</f>
        <v>13.104958432950632</v>
      </c>
      <c r="G170" s="1">
        <f>(1-$F$2^F$17)*($M$2+$B$7*LN(F170))/(1-$F$2)+(1-$F$2^(F$17-1))*$R$4+$F$2^(F$17-1)*$M$4</f>
        <v>117.17495237106039</v>
      </c>
      <c r="H170" s="1">
        <f>MAX($B$6*$B$2-(1-$F$2)/(1-$F$2^H$17)*($A170-$F$2^(H$17-1)*$B$4*$I$3),0.000001)</f>
        <v>16.04814416570138</v>
      </c>
      <c r="I170" s="1">
        <f>(1-$F$2^H$17)*($M$2+$B$7*LN(H170))/(1-$F$2)+(1-$F$2^(H$17-1))*$R$4+$F$2^(H$17-1)*$M$4</f>
        <v>117.13658753330355</v>
      </c>
      <c r="J170" s="1">
        <f>MAX($B$6*$B$2-(1-$F$2)/(1-$F$2^J$17)*($A170-$F$2^(J$17-1)*$B$4*$I$3),0.000001)</f>
        <v>17.80174584108773</v>
      </c>
      <c r="K170" s="1">
        <f>(1-$F$2^J$17)*($M$2+$B$7*LN(J170))/(1-$F$2)+(1-$F$2^(J$17-1))*$R$4+$F$2^(J$17-1)*$M$4</f>
        <v>117.06695906694752</v>
      </c>
      <c r="L170" s="1">
        <f>MAX($B$6*$B$2-(1-$F$2)/(1-$F$2^L$17)*($A170-$F$2^(L$17-1)*$B$4*$I$3),0.000001)</f>
        <v>18.960651754117084</v>
      </c>
      <c r="M170" s="1">
        <f>(1-$F$2^L$17)*($M$2+$B$7*LN(L170))/(1-$F$2)+(1-$F$2^(L$17-1))*$R$4+$F$2^(L$17-1)*$M$4</f>
        <v>116.99123705525463</v>
      </c>
      <c r="N170" s="1">
        <f>MAX($B$6*$B$2-(1-$F$2)/(1-$F$2^N$17)*($A170-$F$2^(N$17-1)*$B$4*$I$3),0.000001)</f>
        <v>19.779831120034373</v>
      </c>
      <c r="O170" s="1">
        <f>(1-$F$2^N$17)*($M$2+$B$7*LN(N170))/(1-$F$2)+(1-$F$2^(N$17-1))*$R$4+$F$2^(N$17-1)*$M$4</f>
        <v>116.91689714093937</v>
      </c>
      <c r="P170" s="1">
        <f t="shared" si="31"/>
        <v>27</v>
      </c>
      <c r="Q170" s="1">
        <f>$R$3/(1-$B$4)</f>
        <v>115.82106318787385</v>
      </c>
      <c r="R170" s="1">
        <f>LN((1-$B$6)*$B$3*$B$2)+$B$7*LN($B$6*$B$3*$B$2+$F$2*Y170)+$B$4*$R$3/(1-$B$4)</f>
        <v>116.3590104481272</v>
      </c>
      <c r="T170" s="1">
        <f t="shared" si="33"/>
        <v>117.17495237106039</v>
      </c>
      <c r="U170" s="1">
        <f t="shared" si="34"/>
        <v>57.817845230134736</v>
      </c>
      <c r="V170" s="1">
        <f t="shared" si="32"/>
        <v>13.104958432950632</v>
      </c>
      <c r="W170" s="1"/>
      <c r="X170" s="1">
        <f t="shared" si="35"/>
        <v>117.17495237106039</v>
      </c>
      <c r="Y170" s="1">
        <f>IF(X170=C170,$I$3,(Z170-$B$6*$B$2+A170)/$F$2)</f>
        <v>57.817845230134736</v>
      </c>
      <c r="Z170" s="1">
        <f t="shared" si="36"/>
        <v>13.104958432950632</v>
      </c>
      <c r="AA170" s="1">
        <f t="shared" si="37"/>
      </c>
      <c r="AB170" s="1">
        <f t="shared" si="38"/>
      </c>
      <c r="AC170" s="1">
        <f t="shared" si="39"/>
        <v>13.104958432950632</v>
      </c>
      <c r="AD170" s="1">
        <f t="shared" si="40"/>
      </c>
      <c r="AE170" s="1">
        <f t="shared" si="41"/>
      </c>
      <c r="AF170">
        <f t="shared" si="42"/>
      </c>
      <c r="AG170">
        <f t="shared" si="43"/>
      </c>
    </row>
    <row r="171" spans="1:33" ht="12.75">
      <c r="A171" s="1">
        <f>A170+$I$3/100</f>
        <v>69.37510778415599</v>
      </c>
      <c r="B171" s="1">
        <f>MAX($B$6*$B$2-A171+$B$4*$I$3,0.00001)</f>
        <v>1E-05</v>
      </c>
      <c r="C171" s="1">
        <f>$M$2+$B$7*LN(B171)+$M$4</f>
        <v>111.03842940027327</v>
      </c>
      <c r="D171" s="1">
        <f>MAX($B$6*$B$2-(1-$F$2)/(1-$F$2^D$17)*($A171-$F$2^(D$17-1)*$B$4*$I$3),0.000001)</f>
        <v>7.030181794831705</v>
      </c>
      <c r="E171" s="1">
        <f>(1-$F$2^D$17)*($M$2+$B$7*LN(D171))/(1-$F$2)+(1-$F$2^(D$17-1))*$R$4+$F$2^(D$17-1)*$M$4</f>
        <v>117.01252559607745</v>
      </c>
      <c r="F171" s="1">
        <f>MAX($B$6*$B$2-(1-$F$2)/(1-$F$2^F$17)*($A171-$F$2^(F$17-1)*$B$4*$I$3),0.000001)</f>
        <v>12.99474120510656</v>
      </c>
      <c r="G171" s="1">
        <f>(1-$F$2^F$17)*($M$2+$B$7*LN(F171))/(1-$F$2)+(1-$F$2^(F$17-1))*$R$4+$F$2^(F$17-1)*$M$4</f>
        <v>117.1634785732316</v>
      </c>
      <c r="H171" s="1">
        <f>MAX($B$6*$B$2-(1-$F$2)/(1-$F$2^H$17)*($A171-$F$2^(H$17-1)*$B$4*$I$3),0.000001)</f>
        <v>15.961396661803414</v>
      </c>
      <c r="I171" s="1">
        <f>(1-$F$2^H$17)*($M$2+$B$7*LN(H171))/(1-$F$2)+(1-$F$2^(H$17-1))*$R$4+$F$2^(H$17-1)*$M$4</f>
        <v>117.12723214668164</v>
      </c>
      <c r="J171" s="1">
        <f>MAX($B$6*$B$2-(1-$F$2)/(1-$F$2^J$17)*($A171-$F$2^(J$17-1)*$B$4*$I$3),0.000001)</f>
        <v>17.7289820103147</v>
      </c>
      <c r="K171" s="1">
        <f>(1-$F$2^J$17)*($M$2+$B$7*LN(J171))/(1-$F$2)+(1-$F$2^(J$17-1))*$R$4+$F$2^(J$17-1)*$M$4</f>
        <v>117.05853083218676</v>
      </c>
      <c r="L171" s="1">
        <f>MAX($B$6*$B$2-(1-$F$2)/(1-$F$2^L$17)*($A171-$F$2^(L$17-1)*$B$4*$I$3),0.000001)</f>
        <v>18.89712933871096</v>
      </c>
      <c r="M171" s="1">
        <f>(1-$F$2^L$17)*($M$2+$B$7*LN(L171))/(1-$F$2)+(1-$F$2^(L$17-1))*$R$4+$F$2^(L$17-1)*$M$4</f>
        <v>116.98332689334597</v>
      </c>
      <c r="N171" s="1">
        <f>MAX($B$6*$B$2-(1-$F$2)/(1-$F$2^N$17)*($A171-$F$2^(N$17-1)*$B$4*$I$3),0.000001)</f>
        <v>19.72284105267768</v>
      </c>
      <c r="O171" s="1">
        <f>(1-$F$2^N$17)*($M$2+$B$7*LN(N171))/(1-$F$2)+(1-$F$2^(N$17-1))*$R$4+$F$2^(N$17-1)*$M$4</f>
        <v>116.90931635998962</v>
      </c>
      <c r="P171" s="1">
        <f t="shared" si="31"/>
        <v>27</v>
      </c>
      <c r="Q171" s="1">
        <f>$R$3/(1-$B$4)</f>
        <v>115.82106318787385</v>
      </c>
      <c r="R171" s="1">
        <f>LN((1-$B$6)*$B$3*$B$2)+$B$7*LN($B$6*$B$3*$B$2+$F$2*Y171)+$B$4*$R$3/(1-$B$4)</f>
        <v>116.36020403511348</v>
      </c>
      <c r="T171" s="1">
        <f t="shared" si="33"/>
        <v>117.1634785732316</v>
      </c>
      <c r="U171" s="1">
        <f t="shared" si="34"/>
        <v>58.02753350610809</v>
      </c>
      <c r="V171" s="1">
        <f t="shared" si="32"/>
        <v>12.99474120510656</v>
      </c>
      <c r="W171" s="1"/>
      <c r="X171" s="1">
        <f t="shared" si="35"/>
        <v>117.1634785732316</v>
      </c>
      <c r="Y171" s="1">
        <f>IF(X171=C171,$I$3,(Z171-$B$6*$B$2+A171)/$F$2)</f>
        <v>58.02753350610809</v>
      </c>
      <c r="Z171" s="1">
        <f t="shared" si="36"/>
        <v>12.99474120510656</v>
      </c>
      <c r="AA171" s="1">
        <f t="shared" si="37"/>
      </c>
      <c r="AB171" s="1">
        <f t="shared" si="38"/>
      </c>
      <c r="AC171" s="1">
        <f t="shared" si="39"/>
        <v>12.99474120510656</v>
      </c>
      <c r="AD171" s="1">
        <f t="shared" si="40"/>
      </c>
      <c r="AE171" s="1">
        <f t="shared" si="41"/>
      </c>
      <c r="AF171">
        <f t="shared" si="42"/>
      </c>
      <c r="AG171">
        <f t="shared" si="43"/>
      </c>
    </row>
    <row r="172" spans="1:33" ht="12.75">
      <c r="A172" s="1">
        <f>A171+$I$3/100</f>
        <v>69.674568681066</v>
      </c>
      <c r="B172" s="1">
        <f>MAX($B$6*$B$2-A172+$B$4*$I$3,0.00001)</f>
        <v>1E-05</v>
      </c>
      <c r="C172" s="1">
        <f>$M$2+$B$7*LN(B172)+$M$4</f>
        <v>111.03842940027327</v>
      </c>
      <c r="D172" s="1">
        <f>MAX($B$6*$B$2-(1-$F$2)/(1-$F$2^D$17)*($A172-$F$2^(D$17-1)*$B$4*$I$3),0.000001)</f>
        <v>6.8727779068369514</v>
      </c>
      <c r="E172" s="1">
        <f>(1-$F$2^D$17)*($M$2+$B$7*LN(D172))/(1-$F$2)+(1-$F$2^(D$17-1))*$R$4+$F$2^(D$17-1)*$M$4</f>
        <v>116.99098531262905</v>
      </c>
      <c r="F172" s="1">
        <f>MAX($B$6*$B$2-(1-$F$2)/(1-$F$2^F$17)*($A172-$F$2^(F$17-1)*$B$4*$I$3),0.000001)</f>
        <v>12.884523977262486</v>
      </c>
      <c r="G172" s="1">
        <f>(1-$F$2^F$17)*($M$2+$B$7*LN(F172))/(1-$F$2)+(1-$F$2^(F$17-1))*$R$4+$F$2^(F$17-1)*$M$4</f>
        <v>117.15190704268838</v>
      </c>
      <c r="H172" s="1">
        <f>MAX($B$6*$B$2-(1-$F$2)/(1-$F$2^H$17)*($A172-$F$2^(H$17-1)*$B$4*$I$3),0.000001)</f>
        <v>15.87464915790545</v>
      </c>
      <c r="I172" s="1">
        <f>(1-$F$2^H$17)*($M$2+$B$7*LN(H172))/(1-$F$2)+(1-$F$2^(H$17-1))*$R$4+$F$2^(H$17-1)*$M$4</f>
        <v>117.11782577631328</v>
      </c>
      <c r="J172" s="1">
        <f>MAX($B$6*$B$2-(1-$F$2)/(1-$F$2^J$17)*($A172-$F$2^(J$17-1)*$B$4*$I$3),0.000001)</f>
        <v>17.656218179541668</v>
      </c>
      <c r="K172" s="1">
        <f>(1-$F$2^J$17)*($M$2+$B$7*LN(J172))/(1-$F$2)+(1-$F$2^(J$17-1))*$R$4+$F$2^(J$17-1)*$M$4</f>
        <v>117.05006793477779</v>
      </c>
      <c r="L172" s="1">
        <f>MAX($B$6*$B$2-(1-$F$2)/(1-$F$2^L$17)*($A172-$F$2^(L$17-1)*$B$4*$I$3),0.000001)</f>
        <v>18.833606923304842</v>
      </c>
      <c r="M172" s="1">
        <f>(1-$F$2^L$17)*($M$2+$B$7*LN(L172))/(1-$F$2)+(1-$F$2^(L$17-1))*$R$4+$F$2^(L$17-1)*$M$4</f>
        <v>116.97539009673105</v>
      </c>
      <c r="N172" s="1">
        <f>MAX($B$6*$B$2-(1-$F$2)/(1-$F$2^N$17)*($A172-$F$2^(N$17-1)*$B$4*$I$3),0.000001)</f>
        <v>19.66585098532098</v>
      </c>
      <c r="O172" s="1">
        <f>(1-$F$2^N$17)*($M$2+$B$7*LN(N172))/(1-$F$2)+(1-$F$2^(N$17-1))*$R$4+$F$2^(N$17-1)*$M$4</f>
        <v>116.90171364229627</v>
      </c>
      <c r="P172" s="1">
        <f t="shared" si="31"/>
        <v>27</v>
      </c>
      <c r="Q172" s="1">
        <f>$R$3/(1-$B$4)</f>
        <v>115.82106318787385</v>
      </c>
      <c r="R172" s="1">
        <f>LN((1-$B$6)*$B$3*$B$2)+$B$7*LN($B$6*$B$3*$B$2+$F$2*Y172)+$B$4*$R$3/(1-$B$4)</f>
        <v>116.36139477958423</v>
      </c>
      <c r="T172" s="1">
        <f t="shared" si="33"/>
        <v>117.15190704268838</v>
      </c>
      <c r="U172" s="1">
        <f t="shared" si="34"/>
        <v>58.237221782081434</v>
      </c>
      <c r="V172" s="1">
        <f t="shared" si="32"/>
        <v>12.884523977262486</v>
      </c>
      <c r="W172" s="1"/>
      <c r="X172" s="1">
        <f t="shared" si="35"/>
        <v>117.15190704268838</v>
      </c>
      <c r="Y172" s="1">
        <f>IF(X172=C172,$I$3,(Z172-$B$6*$B$2+A172)/$F$2)</f>
        <v>58.237221782081434</v>
      </c>
      <c r="Z172" s="1">
        <f t="shared" si="36"/>
        <v>12.884523977262486</v>
      </c>
      <c r="AA172" s="1">
        <f t="shared" si="37"/>
      </c>
      <c r="AB172" s="1">
        <f t="shared" si="38"/>
      </c>
      <c r="AC172" s="1">
        <f t="shared" si="39"/>
        <v>12.884523977262486</v>
      </c>
      <c r="AD172" s="1">
        <f t="shared" si="40"/>
      </c>
      <c r="AE172" s="1">
        <f t="shared" si="41"/>
      </c>
      <c r="AF172">
        <f t="shared" si="42"/>
      </c>
      <c r="AG172">
        <f t="shared" si="43"/>
      </c>
    </row>
    <row r="173" spans="1:33" ht="12.75">
      <c r="A173" s="1">
        <f>A172+$I$3/100</f>
        <v>69.97402957797603</v>
      </c>
      <c r="B173" s="1">
        <f>MAX($B$6*$B$2-A173+$B$4*$I$3,0.00001)</f>
        <v>1E-05</v>
      </c>
      <c r="C173" s="1">
        <f>$M$2+$B$7*LN(B173)+$M$4</f>
        <v>111.03842940027327</v>
      </c>
      <c r="D173" s="1">
        <f>MAX($B$6*$B$2-(1-$F$2)/(1-$F$2^D$17)*($A173-$F$2^(D$17-1)*$B$4*$I$3),0.000001)</f>
        <v>6.715374018842194</v>
      </c>
      <c r="E173" s="1">
        <f>(1-$F$2^D$17)*($M$2+$B$7*LN(D173))/(1-$F$2)+(1-$F$2^(D$17-1))*$R$4+$F$2^(D$17-1)*$M$4</f>
        <v>116.96894594375806</v>
      </c>
      <c r="F173" s="1">
        <f>MAX($B$6*$B$2-(1-$F$2)/(1-$F$2^F$17)*($A173-$F$2^(F$17-1)*$B$4*$I$3),0.000001)</f>
        <v>12.774306749418415</v>
      </c>
      <c r="G173" s="1">
        <f>(1-$F$2^F$17)*($M$2+$B$7*LN(F173))/(1-$F$2)+(1-$F$2^(F$17-1))*$R$4+$F$2^(F$17-1)*$M$4</f>
        <v>117.14023610016075</v>
      </c>
      <c r="H173" s="1">
        <f>MAX($B$6*$B$2-(1-$F$2)/(1-$F$2^H$17)*($A173-$F$2^(H$17-1)*$B$4*$I$3),0.000001)</f>
        <v>15.787901654007488</v>
      </c>
      <c r="I173" s="1">
        <f>(1-$F$2^H$17)*($M$2+$B$7*LN(H173))/(1-$F$2)+(1-$F$2^(H$17-1))*$R$4+$F$2^(H$17-1)*$M$4</f>
        <v>117.10836786346329</v>
      </c>
      <c r="J173" s="1">
        <f>MAX($B$6*$B$2-(1-$F$2)/(1-$F$2^J$17)*($A173-$F$2^(J$17-1)*$B$4*$I$3),0.000001)</f>
        <v>17.583454348768637</v>
      </c>
      <c r="K173" s="1">
        <f>(1-$F$2^J$17)*($M$2+$B$7*LN(J173))/(1-$F$2)+(1-$F$2^(J$17-1))*$R$4+$F$2^(J$17-1)*$M$4</f>
        <v>117.04157008842988</v>
      </c>
      <c r="L173" s="1">
        <f>MAX($B$6*$B$2-(1-$F$2)/(1-$F$2^L$17)*($A173-$F$2^(L$17-1)*$B$4*$I$3),0.000001)</f>
        <v>18.770084507898723</v>
      </c>
      <c r="M173" s="1">
        <f>(1-$F$2^L$17)*($M$2+$B$7*LN(L173))/(1-$F$2)+(1-$F$2^(L$17-1))*$R$4+$F$2^(L$17-1)*$M$4</f>
        <v>116.96742648543758</v>
      </c>
      <c r="N173" s="1">
        <f>MAX($B$6*$B$2-(1-$F$2)/(1-$F$2^N$17)*($A173-$F$2^(N$17-1)*$B$4*$I$3),0.000001)</f>
        <v>19.608860917964286</v>
      </c>
      <c r="O173" s="1">
        <f>(1-$F$2^N$17)*($M$2+$B$7*LN(N173))/(1-$F$2)+(1-$F$2^(N$17-1))*$R$4+$F$2^(N$17-1)*$M$4</f>
        <v>116.89408886053268</v>
      </c>
      <c r="P173" s="1">
        <f t="shared" si="31"/>
        <v>27</v>
      </c>
      <c r="Q173" s="1">
        <f>$R$3/(1-$B$4)</f>
        <v>115.82106318787385</v>
      </c>
      <c r="R173" s="1">
        <f>LN((1-$B$6)*$B$3*$B$2)+$B$7*LN($B$6*$B$3*$B$2+$F$2*Y173)+$B$4*$R$3/(1-$B$4)</f>
        <v>116.3625826950461</v>
      </c>
      <c r="T173" s="1">
        <f t="shared" si="33"/>
        <v>117.14023610016075</v>
      </c>
      <c r="U173" s="1">
        <f t="shared" si="34"/>
        <v>58.44691005805478</v>
      </c>
      <c r="V173" s="1">
        <f t="shared" si="32"/>
        <v>12.774306749418415</v>
      </c>
      <c r="W173" s="1"/>
      <c r="X173" s="1">
        <f t="shared" si="35"/>
        <v>117.14023610016075</v>
      </c>
      <c r="Y173" s="1">
        <f>IF(X173=C173,$I$3,(Z173-$B$6*$B$2+A173)/$F$2)</f>
        <v>58.44691005805478</v>
      </c>
      <c r="Z173" s="1">
        <f t="shared" si="36"/>
        <v>12.774306749418415</v>
      </c>
      <c r="AA173" s="1">
        <f t="shared" si="37"/>
      </c>
      <c r="AB173" s="1">
        <f t="shared" si="38"/>
      </c>
      <c r="AC173" s="1">
        <f t="shared" si="39"/>
        <v>12.774306749418415</v>
      </c>
      <c r="AD173" s="1">
        <f t="shared" si="40"/>
      </c>
      <c r="AE173" s="1">
        <f t="shared" si="41"/>
      </c>
      <c r="AF173">
        <f t="shared" si="42"/>
      </c>
      <c r="AG173">
        <f t="shared" si="43"/>
      </c>
    </row>
    <row r="174" spans="1:33" ht="12.75">
      <c r="A174" s="1">
        <f>A173+$I$3/100</f>
        <v>70.27349047488605</v>
      </c>
      <c r="B174" s="1">
        <f>MAX($B$6*$B$2-A174+$B$4*$I$3,0.00001)</f>
        <v>1E-05</v>
      </c>
      <c r="C174" s="1">
        <f>$M$2+$B$7*LN(B174)+$M$4</f>
        <v>111.03842940027327</v>
      </c>
      <c r="D174" s="1">
        <f>MAX($B$6*$B$2-(1-$F$2)/(1-$F$2^D$17)*($A174-$F$2^(D$17-1)*$B$4*$I$3),0.000001)</f>
        <v>6.5579701308474405</v>
      </c>
      <c r="E174" s="1">
        <f>(1-$F$2^D$17)*($M$2+$B$7*LN(D174))/(1-$F$2)+(1-$F$2^(D$17-1))*$R$4+$F$2^(D$17-1)*$M$4</f>
        <v>116.94638381230162</v>
      </c>
      <c r="F174" s="1">
        <f>MAX($B$6*$B$2-(1-$F$2)/(1-$F$2^F$17)*($A174-$F$2^(F$17-1)*$B$4*$I$3),0.000001)</f>
        <v>12.66408952157434</v>
      </c>
      <c r="G174" s="1">
        <f>(1-$F$2^F$17)*($M$2+$B$7*LN(F174))/(1-$F$2)+(1-$F$2^(F$17-1))*$R$4+$F$2^(F$17-1)*$M$4</f>
        <v>117.12846402272291</v>
      </c>
      <c r="H174" s="1">
        <f>MAX($B$6*$B$2-(1-$F$2)/(1-$F$2^H$17)*($A174-$F$2^(H$17-1)*$B$4*$I$3),0.000001)</f>
        <v>15.701154150109524</v>
      </c>
      <c r="I174" s="1">
        <f>(1-$F$2^H$17)*($M$2+$B$7*LN(H174))/(1-$F$2)+(1-$F$2^(H$17-1))*$R$4+$F$2^(H$17-1)*$M$4</f>
        <v>117.09885784016089</v>
      </c>
      <c r="J174" s="1">
        <f>MAX($B$6*$B$2-(1-$F$2)/(1-$F$2^J$17)*($A174-$F$2^(J$17-1)*$B$4*$I$3),0.000001)</f>
        <v>17.510690517995606</v>
      </c>
      <c r="K174" s="1">
        <f>(1-$F$2^J$17)*($M$2+$B$7*LN(J174))/(1-$F$2)+(1-$F$2^(J$17-1))*$R$4+$F$2^(J$17-1)*$M$4</f>
        <v>117.03303700329076</v>
      </c>
      <c r="L174" s="1">
        <f>MAX($B$6*$B$2-(1-$F$2)/(1-$F$2^L$17)*($A174-$F$2^(L$17-1)*$B$4*$I$3),0.000001)</f>
        <v>18.706562092492604</v>
      </c>
      <c r="M174" s="1">
        <f>(1-$F$2^L$17)*($M$2+$B$7*LN(L174))/(1-$F$2)+(1-$F$2^(L$17-1))*$R$4+$F$2^(L$17-1)*$M$4</f>
        <v>116.95943587766295</v>
      </c>
      <c r="N174" s="1">
        <f>MAX($B$6*$B$2-(1-$F$2)/(1-$F$2^N$17)*($A174-$F$2^(N$17-1)*$B$4*$I$3),0.000001)</f>
        <v>19.55187085060759</v>
      </c>
      <c r="O174" s="1">
        <f>(1-$F$2^N$17)*($M$2+$B$7*LN(N174))/(1-$F$2)+(1-$F$2^(N$17-1))*$R$4+$F$2^(N$17-1)*$M$4</f>
        <v>116.88644188626046</v>
      </c>
      <c r="P174" s="1">
        <f t="shared" si="31"/>
        <v>27</v>
      </c>
      <c r="Q174" s="1">
        <f>$R$3/(1-$B$4)</f>
        <v>115.82106318787385</v>
      </c>
      <c r="R174" s="1">
        <f>LN((1-$B$6)*$B$3*$B$2)+$B$7*LN($B$6*$B$3*$B$2+$F$2*Y174)+$B$4*$R$3/(1-$B$4)</f>
        <v>116.36376779490973</v>
      </c>
      <c r="T174" s="1">
        <f t="shared" si="33"/>
        <v>117.12846402272291</v>
      </c>
      <c r="U174" s="1">
        <f t="shared" si="34"/>
        <v>58.65659833402813</v>
      </c>
      <c r="V174" s="1">
        <f t="shared" si="32"/>
        <v>12.66408952157434</v>
      </c>
      <c r="W174" s="1"/>
      <c r="X174" s="1">
        <f t="shared" si="35"/>
        <v>117.12846402272291</v>
      </c>
      <c r="Y174" s="1">
        <f>IF(X174=C174,$I$3,(Z174-$B$6*$B$2+A174)/$F$2)</f>
        <v>58.65659833402813</v>
      </c>
      <c r="Z174" s="1">
        <f t="shared" si="36"/>
        <v>12.66408952157434</v>
      </c>
      <c r="AA174" s="1">
        <f t="shared" si="37"/>
      </c>
      <c r="AB174" s="1">
        <f t="shared" si="38"/>
      </c>
      <c r="AC174" s="1">
        <f t="shared" si="39"/>
        <v>12.66408952157434</v>
      </c>
      <c r="AD174" s="1">
        <f t="shared" si="40"/>
      </c>
      <c r="AE174" s="1">
        <f t="shared" si="41"/>
      </c>
      <c r="AF174">
        <f t="shared" si="42"/>
      </c>
      <c r="AG174">
        <f t="shared" si="43"/>
      </c>
    </row>
    <row r="175" spans="1:33" ht="12.75">
      <c r="A175" s="1">
        <f>A174+$I$3/100</f>
        <v>70.57295137179607</v>
      </c>
      <c r="B175" s="1">
        <f>MAX($B$6*$B$2-A175+$B$4*$I$3,0.00001)</f>
        <v>1E-05</v>
      </c>
      <c r="C175" s="1">
        <f>$M$2+$B$7*LN(B175)+$M$4</f>
        <v>111.03842940027327</v>
      </c>
      <c r="D175" s="1">
        <f>MAX($B$6*$B$2-(1-$F$2)/(1-$F$2^D$17)*($A175-$F$2^(D$17-1)*$B$4*$I$3),0.000001)</f>
        <v>6.400566242852687</v>
      </c>
      <c r="E175" s="1">
        <f>(1-$F$2^D$17)*($M$2+$B$7*LN(D175))/(1-$F$2)+(1-$F$2^(D$17-1))*$R$4+$F$2^(D$17-1)*$M$4</f>
        <v>116.92327351516795</v>
      </c>
      <c r="F175" s="1">
        <f>MAX($B$6*$B$2-(1-$F$2)/(1-$F$2^F$17)*($A175-$F$2^(F$17-1)*$B$4*$I$3),0.000001)</f>
        <v>12.553872293730269</v>
      </c>
      <c r="G175" s="1">
        <f>(1-$F$2^F$17)*($M$2+$B$7*LN(F175))/(1-$F$2)+(1-$F$2^(F$17-1))*$R$4+$F$2^(F$17-1)*$M$4</f>
        <v>117.11658904226678</v>
      </c>
      <c r="H175" s="1">
        <f>MAX($B$6*$B$2-(1-$F$2)/(1-$F$2^H$17)*($A175-$F$2^(H$17-1)*$B$4*$I$3),0.000001)</f>
        <v>15.61440664621156</v>
      </c>
      <c r="I175" s="1">
        <f>(1-$F$2^H$17)*($M$2+$B$7*LN(H175))/(1-$F$2)+(1-$F$2^(H$17-1))*$R$4+$F$2^(H$17-1)*$M$4</f>
        <v>117.08929512899527</v>
      </c>
      <c r="J175" s="1">
        <f>MAX($B$6*$B$2-(1-$F$2)/(1-$F$2^J$17)*($A175-$F$2^(J$17-1)*$B$4*$I$3),0.000001)</f>
        <v>17.437926687222575</v>
      </c>
      <c r="K175" s="1">
        <f>(1-$F$2^J$17)*($M$2+$B$7*LN(J175))/(1-$F$2)+(1-$F$2^(J$17-1))*$R$4+$F$2^(J$17-1)*$M$4</f>
        <v>117.02446838588722</v>
      </c>
      <c r="L175" s="1">
        <f>MAX($B$6*$B$2-(1-$F$2)/(1-$F$2^L$17)*($A175-$F$2^(L$17-1)*$B$4*$I$3),0.000001)</f>
        <v>18.64303967708648</v>
      </c>
      <c r="M175" s="1">
        <f>(1-$F$2^L$17)*($M$2+$B$7*LN(L175))/(1-$F$2)+(1-$F$2^(L$17-1))*$R$4+$F$2^(L$17-1)*$M$4</f>
        <v>116.95141808974935</v>
      </c>
      <c r="N175" s="1">
        <f>MAX($B$6*$B$2-(1-$F$2)/(1-$F$2^N$17)*($A175-$F$2^(N$17-1)*$B$4*$I$3),0.000001)</f>
        <v>19.494880783250892</v>
      </c>
      <c r="O175" s="1">
        <f>(1-$F$2^N$17)*($M$2+$B$7*LN(N175))/(1-$F$2)+(1-$F$2^(N$17-1))*$R$4+$F$2^(N$17-1)*$M$4</f>
        <v>116.87877258991645</v>
      </c>
      <c r="P175" s="1">
        <f t="shared" si="31"/>
        <v>27</v>
      </c>
      <c r="Q175" s="1">
        <f>$R$3/(1-$B$4)</f>
        <v>115.82106318787385</v>
      </c>
      <c r="R175" s="1">
        <f>LN((1-$B$6)*$B$3*$B$2)+$B$7*LN($B$6*$B$3*$B$2+$F$2*Y175)+$B$4*$R$3/(1-$B$4)</f>
        <v>116.36495009249067</v>
      </c>
      <c r="T175" s="1">
        <f t="shared" si="33"/>
        <v>117.11658904226678</v>
      </c>
      <c r="U175" s="1">
        <f t="shared" si="34"/>
        <v>58.866286610001474</v>
      </c>
      <c r="V175" s="1">
        <f t="shared" si="32"/>
        <v>12.553872293730269</v>
      </c>
      <c r="W175" s="1"/>
      <c r="X175" s="1">
        <f t="shared" si="35"/>
        <v>117.11658904226678</v>
      </c>
      <c r="Y175" s="1">
        <f>IF(X175=C175,$I$3,(Z175-$B$6*$B$2+A175)/$F$2)</f>
        <v>58.866286610001474</v>
      </c>
      <c r="Z175" s="1">
        <f t="shared" si="36"/>
        <v>12.553872293730269</v>
      </c>
      <c r="AA175" s="1">
        <f t="shared" si="37"/>
      </c>
      <c r="AB175" s="1">
        <f t="shared" si="38"/>
      </c>
      <c r="AC175" s="1">
        <f t="shared" si="39"/>
        <v>12.553872293730269</v>
      </c>
      <c r="AD175" s="1">
        <f t="shared" si="40"/>
      </c>
      <c r="AE175" s="1">
        <f t="shared" si="41"/>
      </c>
      <c r="AF175">
        <f t="shared" si="42"/>
      </c>
      <c r="AG175">
        <f t="shared" si="43"/>
      </c>
    </row>
    <row r="176" spans="1:33" ht="12.75">
      <c r="A176" s="1">
        <f>A175+$I$3/100</f>
        <v>70.87241226870609</v>
      </c>
      <c r="B176" s="1">
        <f>MAX($B$6*$B$2-A176+$B$4*$I$3,0.00001)</f>
        <v>1E-05</v>
      </c>
      <c r="C176" s="1">
        <f>$M$2+$B$7*LN(B176)+$M$4</f>
        <v>111.03842940027327</v>
      </c>
      <c r="D176" s="1">
        <f>MAX($B$6*$B$2-(1-$F$2)/(1-$F$2^D$17)*($A176-$F$2^(D$17-1)*$B$4*$I$3),0.000001)</f>
        <v>6.243162354857933</v>
      </c>
      <c r="E176" s="1">
        <f>(1-$F$2^D$17)*($M$2+$B$7*LN(D176))/(1-$F$2)+(1-$F$2^(D$17-1))*$R$4+$F$2^(D$17-1)*$M$4</f>
        <v>116.89958775140295</v>
      </c>
      <c r="F176" s="1">
        <f>MAX($B$6*$B$2-(1-$F$2)/(1-$F$2^F$17)*($A176-$F$2^(F$17-1)*$B$4*$I$3),0.000001)</f>
        <v>12.443655065886194</v>
      </c>
      <c r="G176" s="1">
        <f>(1-$F$2^F$17)*($M$2+$B$7*LN(F176))/(1-$F$2)+(1-$F$2^(F$17-1))*$R$4+$F$2^(F$17-1)*$M$4</f>
        <v>117.10460934390824</v>
      </c>
      <c r="H176" s="1">
        <f>MAX($B$6*$B$2-(1-$F$2)/(1-$F$2^H$17)*($A176-$F$2^(H$17-1)*$B$4*$I$3),0.000001)</f>
        <v>15.527659142313597</v>
      </c>
      <c r="I176" s="1">
        <f>(1-$F$2^H$17)*($M$2+$B$7*LN(H176))/(1-$F$2)+(1-$F$2^(H$17-1))*$R$4+$F$2^(H$17-1)*$M$4</f>
        <v>117.07967914290505</v>
      </c>
      <c r="J176" s="1">
        <f>MAX($B$6*$B$2-(1-$F$2)/(1-$F$2^J$17)*($A176-$F$2^(J$17-1)*$B$4*$I$3),0.000001)</f>
        <v>17.365162856449544</v>
      </c>
      <c r="K176" s="1">
        <f>(1-$F$2^J$17)*($M$2+$B$7*LN(J176))/(1-$F$2)+(1-$F$2^(J$17-1))*$R$4+$F$2^(J$17-1)*$M$4</f>
        <v>117.01586393906462</v>
      </c>
      <c r="L176" s="1">
        <f>MAX($B$6*$B$2-(1-$F$2)/(1-$F$2^L$17)*($A176-$F$2^(L$17-1)*$B$4*$I$3),0.000001)</f>
        <v>18.57951726168036</v>
      </c>
      <c r="M176" s="1">
        <f>(1-$F$2^L$17)*($M$2+$B$7*LN(L176))/(1-$F$2)+(1-$F$2^(L$17-1))*$R$4+$F$2^(L$17-1)*$M$4</f>
        <v>116.94337293615837</v>
      </c>
      <c r="N176" s="1">
        <f>MAX($B$6*$B$2-(1-$F$2)/(1-$F$2^N$17)*($A176-$F$2^(N$17-1)*$B$4*$I$3),0.000001)</f>
        <v>19.437890715894195</v>
      </c>
      <c r="O176" s="1">
        <f>(1-$F$2^N$17)*($M$2+$B$7*LN(N176))/(1-$F$2)+(1-$F$2^(N$17-1))*$R$4+$F$2^(N$17-1)*$M$4</f>
        <v>116.87108084079951</v>
      </c>
      <c r="P176" s="1">
        <f t="shared" si="31"/>
        <v>27</v>
      </c>
      <c r="Q176" s="1">
        <f>$R$3/(1-$B$4)</f>
        <v>115.82106318787385</v>
      </c>
      <c r="R176" s="1">
        <f>LN((1-$B$6)*$B$3*$B$2)+$B$7*LN($B$6*$B$3*$B$2+$F$2*Y176)+$B$4*$R$3/(1-$B$4)</f>
        <v>116.36612960101016</v>
      </c>
      <c r="T176" s="1">
        <f t="shared" si="33"/>
        <v>117.10460934390824</v>
      </c>
      <c r="U176" s="1">
        <f t="shared" si="34"/>
        <v>59.07597488597482</v>
      </c>
      <c r="V176" s="1">
        <f t="shared" si="32"/>
        <v>12.443655065886194</v>
      </c>
      <c r="W176" s="1"/>
      <c r="X176" s="1">
        <f t="shared" si="35"/>
        <v>117.10460934390824</v>
      </c>
      <c r="Y176" s="1">
        <f>IF(X176=C176,$I$3,(Z176-$B$6*$B$2+A176)/$F$2)</f>
        <v>59.07597488597482</v>
      </c>
      <c r="Z176" s="1">
        <f t="shared" si="36"/>
        <v>12.443655065886194</v>
      </c>
      <c r="AA176" s="1">
        <f t="shared" si="37"/>
      </c>
      <c r="AB176" s="1">
        <f t="shared" si="38"/>
      </c>
      <c r="AC176" s="1">
        <f t="shared" si="39"/>
        <v>12.443655065886194</v>
      </c>
      <c r="AD176" s="1">
        <f t="shared" si="40"/>
      </c>
      <c r="AE176" s="1">
        <f t="shared" si="41"/>
      </c>
      <c r="AF176">
        <f t="shared" si="42"/>
      </c>
      <c r="AG176">
        <f t="shared" si="43"/>
      </c>
    </row>
    <row r="177" spans="1:33" ht="12.75">
      <c r="A177" s="1">
        <f>A176+$I$3/100</f>
        <v>71.1718731656161</v>
      </c>
      <c r="B177" s="1">
        <f>MAX($B$6*$B$2-A177+$B$4*$I$3,0.00001)</f>
        <v>1E-05</v>
      </c>
      <c r="C177" s="1">
        <f>$M$2+$B$7*LN(B177)+$M$4</f>
        <v>111.03842940027327</v>
      </c>
      <c r="D177" s="1">
        <f>MAX($B$6*$B$2-(1-$F$2)/(1-$F$2^D$17)*($A177-$F$2^(D$17-1)*$B$4*$I$3),0.000001)</f>
        <v>6.0857584668631795</v>
      </c>
      <c r="E177" s="1">
        <f>(1-$F$2^D$17)*($M$2+$B$7*LN(D177))/(1-$F$2)+(1-$F$2^(D$17-1))*$R$4+$F$2^(D$17-1)*$M$4</f>
        <v>116.87529712829934</v>
      </c>
      <c r="F177" s="1">
        <f>MAX($B$6*$B$2-(1-$F$2)/(1-$F$2^F$17)*($A177-$F$2^(F$17-1)*$B$4*$I$3),0.000001)</f>
        <v>12.333437838042123</v>
      </c>
      <c r="G177" s="1">
        <f>(1-$F$2^F$17)*($M$2+$B$7*LN(F177))/(1-$F$2)+(1-$F$2^(F$17-1))*$R$4+$F$2^(F$17-1)*$M$4</f>
        <v>117.0925230643224</v>
      </c>
      <c r="H177" s="1">
        <f>MAX($B$6*$B$2-(1-$F$2)/(1-$F$2^H$17)*($A177-$F$2^(H$17-1)*$B$4*$I$3),0.000001)</f>
        <v>15.440911638415633</v>
      </c>
      <c r="I177" s="1">
        <f>(1-$F$2^H$17)*($M$2+$B$7*LN(H177))/(1-$F$2)+(1-$F$2^(H$17-1))*$R$4+$F$2^(H$17-1)*$M$4</f>
        <v>117.0700092849621</v>
      </c>
      <c r="J177" s="1">
        <f>MAX($B$6*$B$2-(1-$F$2)/(1-$F$2^J$17)*($A177-$F$2^(J$17-1)*$B$4*$I$3),0.000001)</f>
        <v>17.292399025676517</v>
      </c>
      <c r="K177" s="1">
        <f>(1-$F$2^J$17)*($M$2+$B$7*LN(J177))/(1-$F$2)+(1-$F$2^(J$17-1))*$R$4+$F$2^(J$17-1)*$M$4</f>
        <v>117.00722336192504</v>
      </c>
      <c r="L177" s="1">
        <f>MAX($B$6*$B$2-(1-$F$2)/(1-$F$2^L$17)*($A177-$F$2^(L$17-1)*$B$4*$I$3),0.000001)</f>
        <v>18.51599484627424</v>
      </c>
      <c r="M177" s="1">
        <f>(1-$F$2^L$17)*($M$2+$B$7*LN(L177))/(1-$F$2)+(1-$F$2^(L$17-1))*$R$4+$F$2^(L$17-1)*$M$4</f>
        <v>116.93530022944539</v>
      </c>
      <c r="N177" s="1">
        <f>MAX($B$6*$B$2-(1-$F$2)/(1-$F$2^N$17)*($A177-$F$2^(N$17-1)*$B$4*$I$3),0.000001)</f>
        <v>19.380900648537498</v>
      </c>
      <c r="O177" s="1">
        <f>(1-$F$2^N$17)*($M$2+$B$7*LN(N177))/(1-$F$2)+(1-$F$2^(N$17-1))*$R$4+$F$2^(N$17-1)*$M$4</f>
        <v>116.86336650705725</v>
      </c>
      <c r="P177" s="1">
        <f t="shared" si="31"/>
        <v>27</v>
      </c>
      <c r="Q177" s="1">
        <f>$R$3/(1-$B$4)</f>
        <v>115.82106318787385</v>
      </c>
      <c r="R177" s="1">
        <f>LN((1-$B$6)*$B$3*$B$2)+$B$7*LN($B$6*$B$3*$B$2+$F$2*Y177)+$B$4*$R$3/(1-$B$4)</f>
        <v>116.36730633359615</v>
      </c>
      <c r="T177" s="1">
        <f t="shared" si="33"/>
        <v>117.0925230643224</v>
      </c>
      <c r="U177" s="1">
        <f t="shared" si="34"/>
        <v>59.28566316194818</v>
      </c>
      <c r="V177" s="1">
        <f t="shared" si="32"/>
        <v>12.333437838042123</v>
      </c>
      <c r="W177" s="1"/>
      <c r="X177" s="1">
        <f t="shared" si="35"/>
        <v>117.0925230643224</v>
      </c>
      <c r="Y177" s="1">
        <f>IF(X177=C177,$I$3,(Z177-$B$6*$B$2+A177)/$F$2)</f>
        <v>59.28566316194818</v>
      </c>
      <c r="Z177" s="1">
        <f t="shared" si="36"/>
        <v>12.333437838042123</v>
      </c>
      <c r="AA177" s="1">
        <f t="shared" si="37"/>
      </c>
      <c r="AB177" s="1">
        <f t="shared" si="38"/>
      </c>
      <c r="AC177" s="1">
        <f t="shared" si="39"/>
        <v>12.333437838042123</v>
      </c>
      <c r="AD177" s="1">
        <f t="shared" si="40"/>
      </c>
      <c r="AE177" s="1">
        <f t="shared" si="41"/>
      </c>
      <c r="AF177">
        <f t="shared" si="42"/>
      </c>
      <c r="AG177">
        <f t="shared" si="43"/>
      </c>
    </row>
    <row r="178" spans="1:33" ht="12.75">
      <c r="A178" s="1">
        <f>A177+$I$3/100</f>
        <v>71.47133406252613</v>
      </c>
      <c r="B178" s="1">
        <f>MAX($B$6*$B$2-A178+$B$4*$I$3,0.00001)</f>
        <v>1E-05</v>
      </c>
      <c r="C178" s="1">
        <f>$M$2+$B$7*LN(B178)+$M$4</f>
        <v>111.03842940027327</v>
      </c>
      <c r="D178" s="1">
        <f>MAX($B$6*$B$2-(1-$F$2)/(1-$F$2^D$17)*($A178-$F$2^(D$17-1)*$B$4*$I$3),0.000001)</f>
        <v>5.928354578868426</v>
      </c>
      <c r="E178" s="1">
        <f>(1-$F$2^D$17)*($M$2+$B$7*LN(D178))/(1-$F$2)+(1-$F$2^(D$17-1))*$R$4+$F$2^(D$17-1)*$M$4</f>
        <v>116.85036994209472</v>
      </c>
      <c r="F178" s="1">
        <f>MAX($B$6*$B$2-(1-$F$2)/(1-$F$2^F$17)*($A178-$F$2^(F$17-1)*$B$4*$I$3),0.000001)</f>
        <v>12.223220610198052</v>
      </c>
      <c r="G178" s="1">
        <f>(1-$F$2^F$17)*($M$2+$B$7*LN(F178))/(1-$F$2)+(1-$F$2^(F$17-1))*$R$4+$F$2^(F$17-1)*$M$4</f>
        <v>117.08032829000433</v>
      </c>
      <c r="H178" s="1">
        <f>MAX($B$6*$B$2-(1-$F$2)/(1-$F$2^H$17)*($A178-$F$2^(H$17-1)*$B$4*$I$3),0.000001)</f>
        <v>15.354164134517669</v>
      </c>
      <c r="I178" s="1">
        <f>(1-$F$2^H$17)*($M$2+$B$7*LN(H178))/(1-$F$2)+(1-$F$2^(H$17-1))*$R$4+$F$2^(H$17-1)*$M$4</f>
        <v>117.06028494814916</v>
      </c>
      <c r="J178" s="1">
        <f>MAX($B$6*$B$2-(1-$F$2)/(1-$F$2^J$17)*($A178-$F$2^(J$17-1)*$B$4*$I$3),0.000001)</f>
        <v>17.219635194903482</v>
      </c>
      <c r="K178" s="1">
        <f>(1-$F$2^J$17)*($M$2+$B$7*LN(J178))/(1-$F$2)+(1-$F$2^(J$17-1))*$R$4+$F$2^(J$17-1)*$M$4</f>
        <v>116.99854634976408</v>
      </c>
      <c r="L178" s="1">
        <f>MAX($B$6*$B$2-(1-$F$2)/(1-$F$2^L$17)*($A178-$F$2^(L$17-1)*$B$4*$I$3),0.000001)</f>
        <v>18.45247243086812</v>
      </c>
      <c r="M178" s="1">
        <f>(1-$F$2^L$17)*($M$2+$B$7*LN(L178))/(1-$F$2)+(1-$F$2^(L$17-1))*$R$4+$F$2^(L$17-1)*$M$4</f>
        <v>116.92719978023321</v>
      </c>
      <c r="N178" s="1">
        <f>MAX($B$6*$B$2-(1-$F$2)/(1-$F$2^N$17)*($A178-$F$2^(N$17-1)*$B$4*$I$3),0.000001)</f>
        <v>19.323910581180805</v>
      </c>
      <c r="O178" s="1">
        <f>(1-$F$2^N$17)*($M$2+$B$7*LN(N178))/(1-$F$2)+(1-$F$2^(N$17-1))*$R$4+$F$2^(N$17-1)*$M$4</f>
        <v>116.8556294556724</v>
      </c>
      <c r="P178" s="1">
        <f t="shared" si="31"/>
        <v>27</v>
      </c>
      <c r="Q178" s="1">
        <f>$R$3/(1-$B$4)</f>
        <v>115.82106318787385</v>
      </c>
      <c r="R178" s="1">
        <f>LN((1-$B$6)*$B$3*$B$2)+$B$7*LN($B$6*$B$3*$B$2+$F$2*Y178)+$B$4*$R$3/(1-$B$4)</f>
        <v>116.3684803032841</v>
      </c>
      <c r="T178" s="1">
        <f t="shared" si="33"/>
        <v>117.08032829000433</v>
      </c>
      <c r="U178" s="1">
        <f t="shared" si="34"/>
        <v>59.495351437921535</v>
      </c>
      <c r="V178" s="1">
        <f t="shared" si="32"/>
        <v>12.223220610198052</v>
      </c>
      <c r="W178" s="1"/>
      <c r="X178" s="1">
        <f t="shared" si="35"/>
        <v>117.08032829000433</v>
      </c>
      <c r="Y178" s="1">
        <f>IF(X178=C178,$I$3,(Z178-$B$6*$B$2+A178)/$F$2)</f>
        <v>59.495351437921535</v>
      </c>
      <c r="Z178" s="1">
        <f t="shared" si="36"/>
        <v>12.223220610198052</v>
      </c>
      <c r="AA178" s="1">
        <f t="shared" si="37"/>
      </c>
      <c r="AB178" s="1">
        <f t="shared" si="38"/>
      </c>
      <c r="AC178" s="1">
        <f t="shared" si="39"/>
        <v>12.223220610198052</v>
      </c>
      <c r="AD178" s="1">
        <f t="shared" si="40"/>
      </c>
      <c r="AE178" s="1">
        <f t="shared" si="41"/>
      </c>
      <c r="AF178">
        <f t="shared" si="42"/>
      </c>
      <c r="AG178">
        <f t="shared" si="43"/>
      </c>
    </row>
    <row r="179" spans="1:33" ht="12.75">
      <c r="A179" s="1">
        <f>A178+$I$3/100</f>
        <v>71.77079495943615</v>
      </c>
      <c r="B179" s="1">
        <f>MAX($B$6*$B$2-A179+$B$4*$I$3,0.00001)</f>
        <v>1E-05</v>
      </c>
      <c r="C179" s="1">
        <f>$M$2+$B$7*LN(B179)+$M$4</f>
        <v>111.03842940027327</v>
      </c>
      <c r="D179" s="1">
        <f>MAX($B$6*$B$2-(1-$F$2)/(1-$F$2^D$17)*($A179-$F$2^(D$17-1)*$B$4*$I$3),0.000001)</f>
        <v>5.770950690873672</v>
      </c>
      <c r="E179" s="1">
        <f>(1-$F$2^D$17)*($M$2+$B$7*LN(D179))/(1-$F$2)+(1-$F$2^(D$17-1))*$R$4+$F$2^(D$17-1)*$M$4</f>
        <v>116.82477192915454</v>
      </c>
      <c r="F179" s="1">
        <f>MAX($B$6*$B$2-(1-$F$2)/(1-$F$2^F$17)*($A179-$F$2^(F$17-1)*$B$4*$I$3),0.000001)</f>
        <v>12.113003382353977</v>
      </c>
      <c r="G179" s="1">
        <f>(1-$F$2^F$17)*($M$2+$B$7*LN(F179))/(1-$F$2)+(1-$F$2^(F$17-1))*$R$4+$F$2^(F$17-1)*$M$4</f>
        <v>117.06802305545077</v>
      </c>
      <c r="H179" s="1">
        <f>MAX($B$6*$B$2-(1-$F$2)/(1-$F$2^H$17)*($A179-$F$2^(H$17-1)*$B$4*$I$3),0.000001)</f>
        <v>15.267416630619707</v>
      </c>
      <c r="I179" s="1">
        <f>(1-$F$2^H$17)*($M$2+$B$7*LN(H179))/(1-$F$2)+(1-$F$2^(H$17-1))*$R$4+$F$2^(H$17-1)*$M$4</f>
        <v>117.05050551513119</v>
      </c>
      <c r="J179" s="1">
        <f>MAX($B$6*$B$2-(1-$F$2)/(1-$F$2^J$17)*($A179-$F$2^(J$17-1)*$B$4*$I$3),0.000001)</f>
        <v>17.146871364130455</v>
      </c>
      <c r="K179" s="1">
        <f>(1-$F$2^J$17)*($M$2+$B$7*LN(J179))/(1-$F$2)+(1-$F$2^(J$17-1))*$R$4+$F$2^(J$17-1)*$M$4</f>
        <v>116.9898325940065</v>
      </c>
      <c r="L179" s="1">
        <f>MAX($B$6*$B$2-(1-$F$2)/(1-$F$2^L$17)*($A179-$F$2^(L$17-1)*$B$4*$I$3),0.000001)</f>
        <v>18.388950015461997</v>
      </c>
      <c r="M179" s="1">
        <f>(1-$F$2^L$17)*($M$2+$B$7*LN(L179))/(1-$F$2)+(1-$F$2^(L$17-1))*$R$4+$F$2^(L$17-1)*$M$4</f>
        <v>116.91907139718548</v>
      </c>
      <c r="N179" s="1">
        <f>MAX($B$6*$B$2-(1-$F$2)/(1-$F$2^N$17)*($A179-$F$2^(N$17-1)*$B$4*$I$3),0.000001)</f>
        <v>19.266920513824104</v>
      </c>
      <c r="O179" s="1">
        <f>(1-$F$2^N$17)*($M$2+$B$7*LN(N179))/(1-$F$2)+(1-$F$2^(N$17-1))*$R$4+$F$2^(N$17-1)*$M$4</f>
        <v>116.84786955244905</v>
      </c>
      <c r="P179" s="1">
        <f t="shared" si="31"/>
        <v>27</v>
      </c>
      <c r="Q179" s="1">
        <f>$R$3/(1-$B$4)</f>
        <v>115.82106318787385</v>
      </c>
      <c r="R179" s="1">
        <f>LN((1-$B$6)*$B$3*$B$2)+$B$7*LN($B$6*$B$3*$B$2+$F$2*Y179)+$B$4*$R$3/(1-$B$4)</f>
        <v>116.36965152301785</v>
      </c>
      <c r="T179" s="1">
        <f t="shared" si="33"/>
        <v>117.06802305545077</v>
      </c>
      <c r="U179" s="1">
        <f t="shared" si="34"/>
        <v>59.70503971389488</v>
      </c>
      <c r="V179" s="1">
        <f t="shared" si="32"/>
        <v>12.113003382353977</v>
      </c>
      <c r="W179" s="1"/>
      <c r="X179" s="1">
        <f t="shared" si="35"/>
        <v>117.06802305545077</v>
      </c>
      <c r="Y179" s="1">
        <f>IF(X179=C179,$I$3,(Z179-$B$6*$B$2+A179)/$F$2)</f>
        <v>59.70503971389488</v>
      </c>
      <c r="Z179" s="1">
        <f t="shared" si="36"/>
        <v>12.113003382353977</v>
      </c>
      <c r="AA179" s="1">
        <f t="shared" si="37"/>
      </c>
      <c r="AB179" s="1">
        <f t="shared" si="38"/>
      </c>
      <c r="AC179" s="1">
        <f t="shared" si="39"/>
        <v>12.113003382353977</v>
      </c>
      <c r="AD179" s="1">
        <f t="shared" si="40"/>
      </c>
      <c r="AE179" s="1">
        <f t="shared" si="41"/>
      </c>
      <c r="AF179">
        <f t="shared" si="42"/>
      </c>
      <c r="AG179">
        <f t="shared" si="43"/>
      </c>
    </row>
    <row r="180" spans="1:33" ht="12.75">
      <c r="A180" s="1">
        <f>A179+$I$3/100</f>
        <v>72.07025585634617</v>
      </c>
      <c r="B180" s="1">
        <f>MAX($B$6*$B$2-A180+$B$4*$I$3,0.00001)</f>
        <v>1E-05</v>
      </c>
      <c r="C180" s="1">
        <f>$M$2+$B$7*LN(B180)+$M$4</f>
        <v>111.03842940027327</v>
      </c>
      <c r="D180" s="1">
        <f>MAX($B$6*$B$2-(1-$F$2)/(1-$F$2^D$17)*($A180-$F$2^(D$17-1)*$B$4*$I$3),0.000001)</f>
        <v>5.613546802878915</v>
      </c>
      <c r="E180" s="1">
        <f>(1-$F$2^D$17)*($M$2+$B$7*LN(D180))/(1-$F$2)+(1-$F$2^(D$17-1))*$R$4+$F$2^(D$17-1)*$M$4</f>
        <v>116.79846598274081</v>
      </c>
      <c r="F180" s="1">
        <f>MAX($B$6*$B$2-(1-$F$2)/(1-$F$2^F$17)*($A180-$F$2^(F$17-1)*$B$4*$I$3),0.000001)</f>
        <v>12.002786154509906</v>
      </c>
      <c r="G180" s="1">
        <f>(1-$F$2^F$17)*($M$2+$B$7*LN(F180))/(1-$F$2)+(1-$F$2^(F$17-1))*$R$4+$F$2^(F$17-1)*$M$4</f>
        <v>117.05560534125897</v>
      </c>
      <c r="H180" s="1">
        <f>MAX($B$6*$B$2-(1-$F$2)/(1-$F$2^H$17)*($A180-$F$2^(H$17-1)*$B$4*$I$3),0.000001)</f>
        <v>15.180669126721742</v>
      </c>
      <c r="I180" s="1">
        <f>(1-$F$2^H$17)*($M$2+$B$7*LN(H180))/(1-$F$2)+(1-$F$2^(H$17-1))*$R$4+$F$2^(H$17-1)*$M$4</f>
        <v>117.0406703580202</v>
      </c>
      <c r="J180" s="1">
        <f>MAX($B$6*$B$2-(1-$F$2)/(1-$F$2^J$17)*($A180-$F$2^(J$17-1)*$B$4*$I$3),0.000001)</f>
        <v>17.07410753335742</v>
      </c>
      <c r="K180" s="1">
        <f>(1-$F$2^J$17)*($M$2+$B$7*LN(J180))/(1-$F$2)+(1-$F$2^(J$17-1))*$R$4+$F$2^(J$17-1)*$M$4</f>
        <v>116.98108178214024</v>
      </c>
      <c r="L180" s="1">
        <f>MAX($B$6*$B$2-(1-$F$2)/(1-$F$2^L$17)*($A180-$F$2^(L$17-1)*$B$4*$I$3),0.000001)</f>
        <v>18.325427600055875</v>
      </c>
      <c r="M180" s="1">
        <f>(1-$F$2^L$17)*($M$2+$B$7*LN(L180))/(1-$F$2)+(1-$F$2^(L$17-1))*$R$4+$F$2^(L$17-1)*$M$4</f>
        <v>116.91091488697957</v>
      </c>
      <c r="N180" s="1">
        <f>MAX($B$6*$B$2-(1-$F$2)/(1-$F$2^N$17)*($A180-$F$2^(N$17-1)*$B$4*$I$3),0.000001)</f>
        <v>19.20993044646741</v>
      </c>
      <c r="O180" s="1">
        <f>(1-$F$2^N$17)*($M$2+$B$7*LN(N180))/(1-$F$2)+(1-$F$2^(N$17-1))*$R$4+$F$2^(N$17-1)*$M$4</f>
        <v>116.84008666199874</v>
      </c>
      <c r="P180" s="1">
        <f t="shared" si="31"/>
        <v>27</v>
      </c>
      <c r="Q180" s="1">
        <f>$R$3/(1-$B$4)</f>
        <v>115.82106318787385</v>
      </c>
      <c r="R180" s="1">
        <f>LN((1-$B$6)*$B$3*$B$2)+$B$7*LN($B$6*$B$3*$B$2+$F$2*Y180)+$B$4*$R$3/(1-$B$4)</f>
        <v>116.37082000565051</v>
      </c>
      <c r="T180" s="1">
        <f t="shared" si="33"/>
        <v>117.05560534125897</v>
      </c>
      <c r="U180" s="1">
        <f t="shared" si="34"/>
        <v>59.914727989868226</v>
      </c>
      <c r="V180" s="1">
        <f t="shared" si="32"/>
        <v>12.002786154509906</v>
      </c>
      <c r="W180" s="1"/>
      <c r="X180" s="1">
        <f t="shared" si="35"/>
        <v>117.05560534125897</v>
      </c>
      <c r="Y180" s="1">
        <f>IF(X180=C180,$I$3,(Z180-$B$6*$B$2+A180)/$F$2)</f>
        <v>59.914727989868226</v>
      </c>
      <c r="Z180" s="1">
        <f t="shared" si="36"/>
        <v>12.002786154509906</v>
      </c>
      <c r="AA180" s="1">
        <f t="shared" si="37"/>
      </c>
      <c r="AB180" s="1">
        <f t="shared" si="38"/>
      </c>
      <c r="AC180" s="1">
        <f t="shared" si="39"/>
        <v>12.002786154509906</v>
      </c>
      <c r="AD180" s="1">
        <f t="shared" si="40"/>
      </c>
      <c r="AE180" s="1">
        <f t="shared" si="41"/>
      </c>
      <c r="AF180">
        <f t="shared" si="42"/>
      </c>
      <c r="AG180">
        <f t="shared" si="43"/>
      </c>
    </row>
    <row r="181" spans="1:33" ht="12.75">
      <c r="A181" s="1">
        <f>A180+$I$3/100</f>
        <v>72.36971675325618</v>
      </c>
      <c r="B181" s="1">
        <f>MAX($B$6*$B$2-A181+$B$4*$I$3,0.00001)</f>
        <v>1E-05</v>
      </c>
      <c r="C181" s="1">
        <f>$M$2+$B$7*LN(B181)+$M$4</f>
        <v>111.03842940027327</v>
      </c>
      <c r="D181" s="1">
        <f>MAX($B$6*$B$2-(1-$F$2)/(1-$F$2^D$17)*($A181-$F$2^(D$17-1)*$B$4*$I$3),0.000001)</f>
        <v>5.456142914884161</v>
      </c>
      <c r="E181" s="1">
        <f>(1-$F$2^D$17)*($M$2+$B$7*LN(D181))/(1-$F$2)+(1-$F$2^(D$17-1))*$R$4+$F$2^(D$17-1)*$M$4</f>
        <v>116.77141182949201</v>
      </c>
      <c r="F181" s="1">
        <f>MAX($B$6*$B$2-(1-$F$2)/(1-$F$2^F$17)*($A181-$F$2^(F$17-1)*$B$4*$I$3),0.000001)</f>
        <v>11.892568926665831</v>
      </c>
      <c r="G181" s="1">
        <f>(1-$F$2^F$17)*($M$2+$B$7*LN(F181))/(1-$F$2)+(1-$F$2^(F$17-1))*$R$4+$F$2^(F$17-1)*$M$4</f>
        <v>117.04307307213767</v>
      </c>
      <c r="H181" s="1">
        <f>MAX($B$6*$B$2-(1-$F$2)/(1-$F$2^H$17)*($A181-$F$2^(H$17-1)*$B$4*$I$3),0.000001)</f>
        <v>15.093921622823778</v>
      </c>
      <c r="I181" s="1">
        <f>(1-$F$2^H$17)*($M$2+$B$7*LN(H181))/(1-$F$2)+(1-$F$2^(H$17-1))*$R$4+$F$2^(H$17-1)*$M$4</f>
        <v>117.03077883813333</v>
      </c>
      <c r="J181" s="1">
        <f>MAX($B$6*$B$2-(1-$F$2)/(1-$F$2^J$17)*($A181-$F$2^(J$17-1)*$B$4*$I$3),0.000001)</f>
        <v>17.001343702584393</v>
      </c>
      <c r="K181" s="1">
        <f>(1-$F$2^J$17)*($M$2+$B$7*LN(J181))/(1-$F$2)+(1-$F$2^(J$17-1))*$R$4+$F$2^(J$17-1)*$M$4</f>
        <v>116.97229359764928</v>
      </c>
      <c r="L181" s="1">
        <f>MAX($B$6*$B$2-(1-$F$2)/(1-$F$2^L$17)*($A181-$F$2^(L$17-1)*$B$4*$I$3),0.000001)</f>
        <v>18.261905184649756</v>
      </c>
      <c r="M181" s="1">
        <f>(1-$F$2^L$17)*($M$2+$B$7*LN(L181))/(1-$F$2)+(1-$F$2^(L$17-1))*$R$4+$F$2^(L$17-1)*$M$4</f>
        <v>116.902730054279</v>
      </c>
      <c r="N181" s="1">
        <f>MAX($B$6*$B$2-(1-$F$2)/(1-$F$2^N$17)*($A181-$F$2^(N$17-1)*$B$4*$I$3),0.000001)</f>
        <v>19.15294037911071</v>
      </c>
      <c r="O181" s="1">
        <f>(1-$F$2^N$17)*($M$2+$B$7*LN(N181))/(1-$F$2)+(1-$F$2^(N$17-1))*$R$4+$F$2^(N$17-1)*$M$4</f>
        <v>116.8322806477262</v>
      </c>
      <c r="P181" s="1">
        <f t="shared" si="31"/>
        <v>27</v>
      </c>
      <c r="Q181" s="1">
        <f>$R$3/(1-$B$4)</f>
        <v>115.82106318787385</v>
      </c>
      <c r="R181" s="1">
        <f>LN((1-$B$6)*$B$3*$B$2)+$B$7*LN($B$6*$B$3*$B$2+$F$2*Y181)+$B$4*$R$3/(1-$B$4)</f>
        <v>116.3719857639453</v>
      </c>
      <c r="T181" s="1">
        <f t="shared" si="33"/>
        <v>117.04307307213767</v>
      </c>
      <c r="U181" s="1">
        <f t="shared" si="34"/>
        <v>60.12441626584157</v>
      </c>
      <c r="V181" s="1">
        <f t="shared" si="32"/>
        <v>11.892568926665831</v>
      </c>
      <c r="W181" s="1"/>
      <c r="X181" s="1">
        <f t="shared" si="35"/>
        <v>117.04307307213767</v>
      </c>
      <c r="Y181" s="1">
        <f>IF(X181=C181,$I$3,(Z181-$B$6*$B$2+A181)/$F$2)</f>
        <v>60.12441626584157</v>
      </c>
      <c r="Z181" s="1">
        <f t="shared" si="36"/>
        <v>11.892568926665831</v>
      </c>
      <c r="AA181" s="1">
        <f t="shared" si="37"/>
      </c>
      <c r="AB181" s="1">
        <f t="shared" si="38"/>
      </c>
      <c r="AC181" s="1">
        <f t="shared" si="39"/>
        <v>11.892568926665831</v>
      </c>
      <c r="AD181" s="1">
        <f t="shared" si="40"/>
      </c>
      <c r="AE181" s="1">
        <f t="shared" si="41"/>
      </c>
      <c r="AF181">
        <f t="shared" si="42"/>
      </c>
      <c r="AG181">
        <f t="shared" si="43"/>
      </c>
    </row>
    <row r="182" spans="1:33" ht="12.75">
      <c r="A182" s="1">
        <f>A181+$I$3/100</f>
        <v>72.6691776501662</v>
      </c>
      <c r="B182" s="1">
        <f>MAX($B$6*$B$2-A182+$B$4*$I$3,0.00001)</f>
        <v>1E-05</v>
      </c>
      <c r="C182" s="1">
        <f>$M$2+$B$7*LN(B182)+$M$4</f>
        <v>111.03842940027327</v>
      </c>
      <c r="D182" s="1">
        <f>MAX($B$6*$B$2-(1-$F$2)/(1-$F$2^D$17)*($A182-$F$2^(D$17-1)*$B$4*$I$3),0.000001)</f>
        <v>5.2987390268894075</v>
      </c>
      <c r="E182" s="1">
        <f>(1-$F$2^D$17)*($M$2+$B$7*LN(D182))/(1-$F$2)+(1-$F$2^(D$17-1))*$R$4+$F$2^(D$17-1)*$M$4</f>
        <v>116.74356565853493</v>
      </c>
      <c r="F182" s="1">
        <f>MAX($B$6*$B$2-(1-$F$2)/(1-$F$2^F$17)*($A182-$F$2^(F$17-1)*$B$4*$I$3),0.000001)</f>
        <v>11.78235169882176</v>
      </c>
      <c r="G182" s="1">
        <f>(1-$F$2^F$17)*($M$2+$B$7*LN(F182))/(1-$F$2)+(1-$F$2^(F$17-1))*$R$4+$F$2^(F$17-1)*$M$4</f>
        <v>117.03042411482564</v>
      </c>
      <c r="H182" s="1">
        <f>MAX($B$6*$B$2-(1-$F$2)/(1-$F$2^H$17)*($A182-$F$2^(H$17-1)*$B$4*$I$3),0.000001)</f>
        <v>15.007174118925816</v>
      </c>
      <c r="I182" s="1">
        <f>(1-$F$2^H$17)*($M$2+$B$7*LN(H182))/(1-$F$2)+(1-$F$2^(H$17-1))*$R$4+$F$2^(H$17-1)*$M$4</f>
        <v>117.02083030574403</v>
      </c>
      <c r="J182" s="1">
        <f>MAX($B$6*$B$2-(1-$F$2)/(1-$F$2^J$17)*($A182-$F$2^(J$17-1)*$B$4*$I$3),0.000001)</f>
        <v>16.92857987181136</v>
      </c>
      <c r="K182" s="1">
        <f>(1-$F$2^J$17)*($M$2+$B$7*LN(J182))/(1-$F$2)+(1-$F$2^(J$17-1))*$R$4+$F$2^(J$17-1)*$M$4</f>
        <v>116.9634677199449</v>
      </c>
      <c r="L182" s="1">
        <f>MAX($B$6*$B$2-(1-$F$2)/(1-$F$2^L$17)*($A182-$F$2^(L$17-1)*$B$4*$I$3),0.000001)</f>
        <v>18.198382769243636</v>
      </c>
      <c r="M182" s="1">
        <f>(1-$F$2^L$17)*($M$2+$B$7*LN(L182))/(1-$F$2)+(1-$F$2^(L$17-1))*$R$4+$F$2^(L$17-1)*$M$4</f>
        <v>116.8945167017053</v>
      </c>
      <c r="N182" s="1">
        <f>MAX($B$6*$B$2-(1-$F$2)/(1-$F$2^N$17)*($A182-$F$2^(N$17-1)*$B$4*$I$3),0.000001)</f>
        <v>19.095950311754017</v>
      </c>
      <c r="O182" s="1">
        <f>(1-$F$2^N$17)*($M$2+$B$7*LN(N182))/(1-$F$2)+(1-$F$2^(N$17-1))*$R$4+$F$2^(N$17-1)*$M$4</f>
        <v>116.82445137181502</v>
      </c>
      <c r="P182" s="1">
        <f t="shared" si="31"/>
        <v>27</v>
      </c>
      <c r="Q182" s="1">
        <f>$R$3/(1-$B$4)</f>
        <v>115.82106318787385</v>
      </c>
      <c r="R182" s="1">
        <f>LN((1-$B$6)*$B$3*$B$2)+$B$7*LN($B$6*$B$3*$B$2+$F$2*Y182)+$B$4*$R$3/(1-$B$4)</f>
        <v>116.37314881057635</v>
      </c>
      <c r="T182" s="1">
        <f t="shared" si="33"/>
        <v>117.03042411482564</v>
      </c>
      <c r="U182" s="1">
        <f t="shared" si="34"/>
        <v>60.334104541814916</v>
      </c>
      <c r="V182" s="1">
        <f t="shared" si="32"/>
        <v>11.78235169882176</v>
      </c>
      <c r="W182" s="1"/>
      <c r="X182" s="1">
        <f t="shared" si="35"/>
        <v>117.03042411482564</v>
      </c>
      <c r="Y182" s="1">
        <f>IF(X182=C182,$I$3,(Z182-$B$6*$B$2+A182)/$F$2)</f>
        <v>60.334104541814916</v>
      </c>
      <c r="Z182" s="1">
        <f t="shared" si="36"/>
        <v>11.78235169882176</v>
      </c>
      <c r="AA182" s="1">
        <f t="shared" si="37"/>
      </c>
      <c r="AB182" s="1">
        <f t="shared" si="38"/>
      </c>
      <c r="AC182" s="1">
        <f t="shared" si="39"/>
        <v>11.78235169882176</v>
      </c>
      <c r="AD182" s="1">
        <f t="shared" si="40"/>
      </c>
      <c r="AE182" s="1">
        <f t="shared" si="41"/>
      </c>
      <c r="AF182">
        <f t="shared" si="42"/>
      </c>
      <c r="AG182">
        <f t="shared" si="43"/>
      </c>
    </row>
    <row r="183" spans="1:33" ht="12.75">
      <c r="A183" s="1">
        <f>A182+$I$3/100</f>
        <v>72.96863854707622</v>
      </c>
      <c r="B183" s="1">
        <f>MAX($B$6*$B$2-A183+$B$4*$I$3,0.00001)</f>
        <v>1E-05</v>
      </c>
      <c r="C183" s="1">
        <f>$M$2+$B$7*LN(B183)+$M$4</f>
        <v>111.03842940027327</v>
      </c>
      <c r="D183" s="1">
        <f>MAX($B$6*$B$2-(1-$F$2)/(1-$F$2^D$17)*($A183-$F$2^(D$17-1)*$B$4*$I$3),0.000001)</f>
        <v>5.141335138894654</v>
      </c>
      <c r="E183" s="1">
        <f>(1-$F$2^D$17)*($M$2+$B$7*LN(D183))/(1-$F$2)+(1-$F$2^(D$17-1))*$R$4+$F$2^(D$17-1)*$M$4</f>
        <v>116.71487969465446</v>
      </c>
      <c r="F183" s="1">
        <f>MAX($B$6*$B$2-(1-$F$2)/(1-$F$2^F$17)*($A183-$F$2^(F$17-1)*$B$4*$I$3),0.000001)</f>
        <v>11.672134470977685</v>
      </c>
      <c r="G183" s="1">
        <f>(1-$F$2^F$17)*($M$2+$B$7*LN(F183))/(1-$F$2)+(1-$F$2^(F$17-1))*$R$4+$F$2^(F$17-1)*$M$4</f>
        <v>117.01765627591212</v>
      </c>
      <c r="H183" s="1">
        <f>MAX($B$6*$B$2-(1-$F$2)/(1-$F$2^H$17)*($A183-$F$2^(H$17-1)*$B$4*$I$3),0.000001)</f>
        <v>14.920426615027852</v>
      </c>
      <c r="I183" s="1">
        <f>(1-$F$2^H$17)*($M$2+$B$7*LN(H183))/(1-$F$2)+(1-$F$2^(H$17-1))*$R$4+$F$2^(H$17-1)*$M$4</f>
        <v>117.01082409982587</v>
      </c>
      <c r="J183" s="1">
        <f>MAX($B$6*$B$2-(1-$F$2)/(1-$F$2^J$17)*($A183-$F$2^(J$17-1)*$B$4*$I$3),0.000001)</f>
        <v>16.85581604103833</v>
      </c>
      <c r="K183" s="1">
        <f>(1-$F$2^J$17)*($M$2+$B$7*LN(J183))/(1-$F$2)+(1-$F$2^(J$17-1))*$R$4+$F$2^(J$17-1)*$M$4</f>
        <v>116.95460382429548</v>
      </c>
      <c r="L183" s="1">
        <f>MAX($B$6*$B$2-(1-$F$2)/(1-$F$2^L$17)*($A183-$F$2^(L$17-1)*$B$4*$I$3),0.000001)</f>
        <v>18.134860353837514</v>
      </c>
      <c r="M183" s="1">
        <f>(1-$F$2^L$17)*($M$2+$B$7*LN(L183))/(1-$F$2)+(1-$F$2^(L$17-1))*$R$4+$F$2^(L$17-1)*$M$4</f>
        <v>116.88627462980955</v>
      </c>
      <c r="N183" s="1">
        <f>MAX($B$6*$B$2-(1-$F$2)/(1-$F$2^N$17)*($A183-$F$2^(N$17-1)*$B$4*$I$3),0.000001)</f>
        <v>19.03896024439732</v>
      </c>
      <c r="O183" s="1">
        <f>(1-$F$2^N$17)*($M$2+$B$7*LN(N183))/(1-$F$2)+(1-$F$2^(N$17-1))*$R$4+$F$2^(N$17-1)*$M$4</f>
        <v>116.81659869521306</v>
      </c>
      <c r="P183" s="1">
        <f t="shared" si="31"/>
        <v>27</v>
      </c>
      <c r="Q183" s="1">
        <f>$R$3/(1-$B$4)</f>
        <v>115.82106318787385</v>
      </c>
      <c r="R183" s="1">
        <f>LN((1-$B$6)*$B$3*$B$2)+$B$7*LN($B$6*$B$3*$B$2+$F$2*Y183)+$B$4*$R$3/(1-$B$4)</f>
        <v>116.37430915812956</v>
      </c>
      <c r="T183" s="1">
        <f t="shared" si="33"/>
        <v>117.01765627591212</v>
      </c>
      <c r="U183" s="1">
        <f t="shared" si="34"/>
        <v>60.543792817788265</v>
      </c>
      <c r="V183" s="1">
        <f t="shared" si="32"/>
        <v>11.672134470977685</v>
      </c>
      <c r="W183" s="1"/>
      <c r="X183" s="1">
        <f t="shared" si="35"/>
        <v>117.01765627591212</v>
      </c>
      <c r="Y183" s="1">
        <f>IF(X183=C183,$I$3,(Z183-$B$6*$B$2+A183)/$F$2)</f>
        <v>60.543792817788265</v>
      </c>
      <c r="Z183" s="1">
        <f t="shared" si="36"/>
        <v>11.672134470977685</v>
      </c>
      <c r="AA183" s="1">
        <f t="shared" si="37"/>
      </c>
      <c r="AB183" s="1">
        <f t="shared" si="38"/>
      </c>
      <c r="AC183" s="1">
        <f t="shared" si="39"/>
        <v>11.672134470977685</v>
      </c>
      <c r="AD183" s="1">
        <f t="shared" si="40"/>
      </c>
      <c r="AE183" s="1">
        <f t="shared" si="41"/>
      </c>
      <c r="AF183">
        <f t="shared" si="42"/>
      </c>
      <c r="AG183">
        <f t="shared" si="43"/>
      </c>
    </row>
    <row r="184" spans="1:33" ht="12.75">
      <c r="A184" s="1">
        <f>A183+$I$3/100</f>
        <v>73.26809944398624</v>
      </c>
      <c r="B184" s="1">
        <f>MAX($B$6*$B$2-A184+$B$4*$I$3,0.00001)</f>
        <v>1E-05</v>
      </c>
      <c r="C184" s="1">
        <f>$M$2+$B$7*LN(B184)+$M$4</f>
        <v>111.03842940027327</v>
      </c>
      <c r="D184" s="1">
        <f>MAX($B$6*$B$2-(1-$F$2)/(1-$F$2^D$17)*($A184-$F$2^(D$17-1)*$B$4*$I$3),0.000001)</f>
        <v>4.9839312508999</v>
      </c>
      <c r="E184" s="1">
        <f>(1-$F$2^D$17)*($M$2+$B$7*LN(D184))/(1-$F$2)+(1-$F$2^(D$17-1))*$R$4+$F$2^(D$17-1)*$M$4</f>
        <v>116.68530170507995</v>
      </c>
      <c r="F184" s="1">
        <f>MAX($B$6*$B$2-(1-$F$2)/(1-$F$2^F$17)*($A184-$F$2^(F$17-1)*$B$4*$I$3),0.000001)</f>
        <v>11.561917243133614</v>
      </c>
      <c r="G184" s="1">
        <f>(1-$F$2^F$17)*($M$2+$B$7*LN(F184))/(1-$F$2)+(1-$F$2^(F$17-1))*$R$4+$F$2^(F$17-1)*$M$4</f>
        <v>117.00476729955423</v>
      </c>
      <c r="H184" s="1">
        <f>MAX($B$6*$B$2-(1-$F$2)/(1-$F$2^H$17)*($A184-$F$2^(H$17-1)*$B$4*$I$3),0.000001)</f>
        <v>14.833679111129888</v>
      </c>
      <c r="I184" s="1">
        <f>(1-$F$2^H$17)*($M$2+$B$7*LN(H184))/(1-$F$2)+(1-$F$2^(H$17-1))*$R$4+$F$2^(H$17-1)*$M$4</f>
        <v>117.00075954778907</v>
      </c>
      <c r="J184" s="1">
        <f>MAX($B$6*$B$2-(1-$F$2)/(1-$F$2^J$17)*($A184-$F$2^(J$17-1)*$B$4*$I$3),0.000001)</f>
        <v>16.7830522102653</v>
      </c>
      <c r="K184" s="1">
        <f>(1-$F$2^J$17)*($M$2+$B$7*LN(J184))/(1-$F$2)+(1-$F$2^(J$17-1))*$R$4+$F$2^(J$17-1)*$M$4</f>
        <v>116.94570158175483</v>
      </c>
      <c r="L184" s="1">
        <f>MAX($B$6*$B$2-(1-$F$2)/(1-$F$2^L$17)*($A184-$F$2^(L$17-1)*$B$4*$I$3),0.000001)</f>
        <v>18.07133793843139</v>
      </c>
      <c r="M184" s="1">
        <f>(1-$F$2^L$17)*($M$2+$B$7*LN(L184))/(1-$F$2)+(1-$F$2^(L$17-1))*$R$4+$F$2^(L$17-1)*$M$4</f>
        <v>116.87800363704324</v>
      </c>
      <c r="N184" s="1">
        <f>MAX($B$6*$B$2-(1-$F$2)/(1-$F$2^N$17)*($A184-$F$2^(N$17-1)*$B$4*$I$3),0.000001)</f>
        <v>18.981970177040623</v>
      </c>
      <c r="O184" s="1">
        <f>(1-$F$2^N$17)*($M$2+$B$7*LN(N184))/(1-$F$2)+(1-$F$2^(N$17-1))*$R$4+$F$2^(N$17-1)*$M$4</f>
        <v>116.80872247761761</v>
      </c>
      <c r="P184" s="1">
        <f t="shared" si="31"/>
        <v>27</v>
      </c>
      <c r="Q184" s="1">
        <f>$R$3/(1-$B$4)</f>
        <v>115.82106318787385</v>
      </c>
      <c r="R184" s="1">
        <f>LN((1-$B$6)*$B$3*$B$2)+$B$7*LN($B$6*$B$3*$B$2+$F$2*Y184)+$B$4*$R$3/(1-$B$4)</f>
        <v>116.37546681910342</v>
      </c>
      <c r="T184" s="1">
        <f t="shared" si="33"/>
        <v>117.00476729955423</v>
      </c>
      <c r="U184" s="1">
        <f t="shared" si="34"/>
        <v>60.75348109376162</v>
      </c>
      <c r="V184" s="1">
        <f t="shared" si="32"/>
        <v>11.561917243133614</v>
      </c>
      <c r="W184" s="1"/>
      <c r="X184" s="1">
        <f t="shared" si="35"/>
        <v>117.00476729955423</v>
      </c>
      <c r="Y184" s="1">
        <f>IF(X184=C184,$I$3,(Z184-$B$6*$B$2+A184)/$F$2)</f>
        <v>60.75348109376162</v>
      </c>
      <c r="Z184" s="1">
        <f t="shared" si="36"/>
        <v>11.561917243133614</v>
      </c>
      <c r="AA184" s="1">
        <f t="shared" si="37"/>
      </c>
      <c r="AB184" s="1">
        <f t="shared" si="38"/>
      </c>
      <c r="AC184" s="1">
        <f t="shared" si="39"/>
        <v>11.561917243133614</v>
      </c>
      <c r="AD184" s="1">
        <f t="shared" si="40"/>
      </c>
      <c r="AE184" s="1">
        <f t="shared" si="41"/>
      </c>
      <c r="AF184">
        <f t="shared" si="42"/>
      </c>
      <c r="AG184">
        <f t="shared" si="43"/>
      </c>
    </row>
    <row r="185" spans="1:33" ht="12.75">
      <c r="A185" s="1">
        <f>A184+$I$3/100</f>
        <v>73.56756034089626</v>
      </c>
      <c r="B185" s="1">
        <f>MAX($B$6*$B$2-A185+$B$4*$I$3,0.00001)</f>
        <v>1E-05</v>
      </c>
      <c r="C185" s="1">
        <f>$M$2+$B$7*LN(B185)+$M$4</f>
        <v>111.03842940027327</v>
      </c>
      <c r="D185" s="1">
        <f>MAX($B$6*$B$2-(1-$F$2)/(1-$F$2^D$17)*($A185-$F$2^(D$17-1)*$B$4*$I$3),0.000001)</f>
        <v>4.826527362905146</v>
      </c>
      <c r="E185" s="1">
        <f>(1-$F$2^D$17)*($M$2+$B$7*LN(D185))/(1-$F$2)+(1-$F$2^(D$17-1))*$R$4+$F$2^(D$17-1)*$M$4</f>
        <v>116.65477442710015</v>
      </c>
      <c r="F185" s="1">
        <f>MAX($B$6*$B$2-(1-$F$2)/(1-$F$2^F$17)*($A185-$F$2^(F$17-1)*$B$4*$I$3),0.000001)</f>
        <v>11.45170001528954</v>
      </c>
      <c r="G185" s="1">
        <f>(1-$F$2^F$17)*($M$2+$B$7*LN(F185))/(1-$F$2)+(1-$F$2^(F$17-1))*$R$4+$F$2^(F$17-1)*$M$4</f>
        <v>116.99175486508476</v>
      </c>
      <c r="H185" s="1">
        <f>MAX($B$6*$B$2-(1-$F$2)/(1-$F$2^H$17)*($A185-$F$2^(H$17-1)*$B$4*$I$3),0.000001)</f>
        <v>14.746931607231925</v>
      </c>
      <c r="I185" s="1">
        <f>(1-$F$2^H$17)*($M$2+$B$7*LN(H185))/(1-$F$2)+(1-$F$2^(H$17-1))*$R$4+$F$2^(H$17-1)*$M$4</f>
        <v>116.99063596520917</v>
      </c>
      <c r="J185" s="1">
        <f>MAX($B$6*$B$2-(1-$F$2)/(1-$F$2^J$17)*($A185-$F$2^(J$17-1)*$B$4*$I$3),0.000001)</f>
        <v>16.71028837949227</v>
      </c>
      <c r="K185" s="1">
        <f>(1-$F$2^J$17)*($M$2+$B$7*LN(J185))/(1-$F$2)+(1-$F$2^(J$17-1))*$R$4+$F$2^(J$17-1)*$M$4</f>
        <v>116.93676065908902</v>
      </c>
      <c r="L185" s="1">
        <f>MAX($B$6*$B$2-(1-$F$2)/(1-$F$2^L$17)*($A185-$F$2^(L$17-1)*$B$4*$I$3),0.000001)</f>
        <v>18.007815523025272</v>
      </c>
      <c r="M185" s="1">
        <f>(1-$F$2^L$17)*($M$2+$B$7*LN(L185))/(1-$F$2)+(1-$F$2^(L$17-1))*$R$4+$F$2^(L$17-1)*$M$4</f>
        <v>116.8697035197287</v>
      </c>
      <c r="N185" s="1">
        <f>MAX($B$6*$B$2-(1-$F$2)/(1-$F$2^N$17)*($A185-$F$2^(N$17-1)*$B$4*$I$3),0.000001)</f>
        <v>18.924980109683926</v>
      </c>
      <c r="O185" s="1">
        <f>(1-$F$2^N$17)*($M$2+$B$7*LN(N185))/(1-$F$2)+(1-$F$2^(N$17-1))*$R$4+$F$2^(N$17-1)*$M$4</f>
        <v>116.80082257746034</v>
      </c>
      <c r="P185" s="1">
        <f t="shared" si="31"/>
        <v>27</v>
      </c>
      <c r="Q185" s="1">
        <f>$R$3/(1-$B$4)</f>
        <v>115.82106318787385</v>
      </c>
      <c r="R185" s="1">
        <f>LN((1-$B$6)*$B$3*$B$2)+$B$7*LN($B$6*$B$3*$B$2+$F$2*Y185)+$B$4*$R$3/(1-$B$4)</f>
        <v>116.37662180590978</v>
      </c>
      <c r="T185" s="1">
        <f t="shared" si="33"/>
        <v>116.99175486508476</v>
      </c>
      <c r="U185" s="1">
        <f t="shared" si="34"/>
        <v>60.96316936973496</v>
      </c>
      <c r="V185" s="1">
        <f t="shared" si="32"/>
        <v>11.45170001528954</v>
      </c>
      <c r="W185" s="1"/>
      <c r="X185" s="1">
        <f t="shared" si="35"/>
        <v>116.99175486508476</v>
      </c>
      <c r="Y185" s="1">
        <f>IF(X185=C185,$I$3,(Z185-$B$6*$B$2+A185)/$F$2)</f>
        <v>60.96316936973496</v>
      </c>
      <c r="Z185" s="1">
        <f t="shared" si="36"/>
        <v>11.45170001528954</v>
      </c>
      <c r="AA185" s="1">
        <f t="shared" si="37"/>
      </c>
      <c r="AB185" s="1">
        <f t="shared" si="38"/>
      </c>
      <c r="AC185" s="1">
        <f t="shared" si="39"/>
        <v>11.45170001528954</v>
      </c>
      <c r="AD185" s="1">
        <f t="shared" si="40"/>
      </c>
      <c r="AE185" s="1">
        <f t="shared" si="41"/>
      </c>
      <c r="AF185">
        <f t="shared" si="42"/>
      </c>
      <c r="AG185">
        <f t="shared" si="43"/>
      </c>
    </row>
    <row r="186" spans="1:33" ht="12.75">
      <c r="A186" s="1">
        <f>A185+$I$3/100</f>
        <v>73.86702123780628</v>
      </c>
      <c r="B186" s="1">
        <f>MAX($B$6*$B$2-A186+$B$4*$I$3,0.00001)</f>
        <v>1E-05</v>
      </c>
      <c r="C186" s="1">
        <f>$M$2+$B$7*LN(B186)+$M$4</f>
        <v>111.03842940027327</v>
      </c>
      <c r="D186" s="1">
        <f>MAX($B$6*$B$2-(1-$F$2)/(1-$F$2^D$17)*($A186-$F$2^(D$17-1)*$B$4*$I$3),0.000001)</f>
        <v>4.669123474910389</v>
      </c>
      <c r="E186" s="1">
        <f>(1-$F$2^D$17)*($M$2+$B$7*LN(D186))/(1-$F$2)+(1-$F$2^(D$17-1))*$R$4+$F$2^(D$17-1)*$M$4</f>
        <v>116.62323490074883</v>
      </c>
      <c r="F186" s="1">
        <f>MAX($B$6*$B$2-(1-$F$2)/(1-$F$2^F$17)*($A186-$F$2^(F$17-1)*$B$4*$I$3),0.000001)</f>
        <v>11.341482787445468</v>
      </c>
      <c r="G186" s="1">
        <f>(1-$F$2^F$17)*($M$2+$B$7*LN(F186))/(1-$F$2)+(1-$F$2^(F$17-1))*$R$4+$F$2^(F$17-1)*$M$4</f>
        <v>116.97861658450445</v>
      </c>
      <c r="H186" s="1">
        <f>MAX($B$6*$B$2-(1-$F$2)/(1-$F$2^H$17)*($A186-$F$2^(H$17-1)*$B$4*$I$3),0.000001)</f>
        <v>14.660184103333961</v>
      </c>
      <c r="I186" s="1">
        <f>(1-$F$2^H$17)*($M$2+$B$7*LN(H186))/(1-$F$2)+(1-$F$2^(H$17-1))*$R$4+$F$2^(H$17-1)*$M$4</f>
        <v>116.98045265554771</v>
      </c>
      <c r="J186" s="1">
        <f>MAX($B$6*$B$2-(1-$F$2)/(1-$F$2^J$17)*($A186-$F$2^(J$17-1)*$B$4*$I$3),0.000001)</f>
        <v>16.637524548719238</v>
      </c>
      <c r="K186" s="1">
        <f>(1-$F$2^J$17)*($M$2+$B$7*LN(J186))/(1-$F$2)+(1-$F$2^(J$17-1))*$R$4+$F$2^(J$17-1)*$M$4</f>
        <v>116.92778071870137</v>
      </c>
      <c r="L186" s="1">
        <f>MAX($B$6*$B$2-(1-$F$2)/(1-$F$2^L$17)*($A186-$F$2^(L$17-1)*$B$4*$I$3),0.000001)</f>
        <v>17.944293107619153</v>
      </c>
      <c r="M186" s="1">
        <f>(1-$F$2^L$17)*($M$2+$B$7*LN(L186))/(1-$F$2)+(1-$F$2^(L$17-1))*$R$4+$F$2^(L$17-1)*$M$4</f>
        <v>116.8613740720291</v>
      </c>
      <c r="N186" s="1">
        <f>MAX($B$6*$B$2-(1-$F$2)/(1-$F$2^N$17)*($A186-$F$2^(N$17-1)*$B$4*$I$3),0.000001)</f>
        <v>18.86799004232723</v>
      </c>
      <c r="O186" s="1">
        <f>(1-$F$2^N$17)*($M$2+$B$7*LN(N186))/(1-$F$2)+(1-$F$2^(N$17-1))*$R$4+$F$2^(N$17-1)*$M$4</f>
        <v>116.79289885189209</v>
      </c>
      <c r="P186" s="1">
        <f t="shared" si="31"/>
        <v>27</v>
      </c>
      <c r="Q186" s="1">
        <f>$R$3/(1-$B$4)</f>
        <v>115.82106318787385</v>
      </c>
      <c r="R186" s="1">
        <f>LN((1-$B$6)*$B$3*$B$2)+$B$7*LN($B$6*$B$3*$B$2+$F$2*Y186)+$B$4*$R$3/(1-$B$4)</f>
        <v>116.39756201309922</v>
      </c>
      <c r="T186" s="1">
        <f t="shared" si="33"/>
        <v>116.98045265554771</v>
      </c>
      <c r="U186" s="1">
        <f t="shared" si="34"/>
        <v>64.85008902065401</v>
      </c>
      <c r="V186" s="1">
        <f t="shared" si="32"/>
        <v>14.660184103333961</v>
      </c>
      <c r="W186" s="1"/>
      <c r="X186" s="1">
        <f t="shared" si="35"/>
        <v>116.98045265554771</v>
      </c>
      <c r="Y186" s="1">
        <f>IF(X186=C186,$I$3,(Z186-$B$6*$B$2+A186)/$F$2)</f>
        <v>64.85008902065401</v>
      </c>
      <c r="Z186" s="1">
        <f t="shared" si="36"/>
        <v>14.660184103333961</v>
      </c>
      <c r="AA186" s="1">
        <f t="shared" si="37"/>
      </c>
      <c r="AB186" s="1">
        <f t="shared" si="38"/>
      </c>
      <c r="AC186" s="1">
        <f t="shared" si="39"/>
      </c>
      <c r="AD186" s="1">
        <f t="shared" si="40"/>
        <v>14.660184103333961</v>
      </c>
      <c r="AE186" s="1">
        <f t="shared" si="41"/>
      </c>
      <c r="AF186">
        <f t="shared" si="42"/>
      </c>
      <c r="AG186">
        <f t="shared" si="43"/>
      </c>
    </row>
    <row r="187" spans="1:33" ht="12.75">
      <c r="A187" s="1">
        <f>A186+$I$3/100</f>
        <v>74.1664821347163</v>
      </c>
      <c r="B187" s="1">
        <f>MAX($B$6*$B$2-A187+$B$4*$I$3,0.00001)</f>
        <v>1E-05</v>
      </c>
      <c r="C187" s="1">
        <f>$M$2+$B$7*LN(B187)+$M$4</f>
        <v>111.03842940027327</v>
      </c>
      <c r="D187" s="1">
        <f>MAX($B$6*$B$2-(1-$F$2)/(1-$F$2^D$17)*($A187-$F$2^(D$17-1)*$B$4*$I$3),0.000001)</f>
        <v>4.5117195869156355</v>
      </c>
      <c r="E187" s="1">
        <f>(1-$F$2^D$17)*($M$2+$B$7*LN(D187))/(1-$F$2)+(1-$F$2^(D$17-1))*$R$4+$F$2^(D$17-1)*$M$4</f>
        <v>116.59061368701856</v>
      </c>
      <c r="F187" s="1">
        <f>MAX($B$6*$B$2-(1-$F$2)/(1-$F$2^F$17)*($A187-$F$2^(F$17-1)*$B$4*$I$3),0.000001)</f>
        <v>11.231265559601393</v>
      </c>
      <c r="G187" s="1">
        <f>(1-$F$2^F$17)*($M$2+$B$7*LN(F187))/(1-$F$2)+(1-$F$2^(F$17-1))*$R$4+$F$2^(F$17-1)*$M$4</f>
        <v>116.96534999985174</v>
      </c>
      <c r="H187" s="1">
        <f>MAX($B$6*$B$2-(1-$F$2)/(1-$F$2^H$17)*($A187-$F$2^(H$17-1)*$B$4*$I$3),0.000001)</f>
        <v>14.573436599435997</v>
      </c>
      <c r="I187" s="1">
        <f>(1-$F$2^H$17)*($M$2+$B$7*LN(H187))/(1-$F$2)+(1-$F$2^(H$17-1))*$R$4+$F$2^(H$17-1)*$M$4</f>
        <v>116.97020890986474</v>
      </c>
      <c r="J187" s="1">
        <f>MAX($B$6*$B$2-(1-$F$2)/(1-$F$2^J$17)*($A187-$F$2^(J$17-1)*$B$4*$I$3),0.000001)</f>
        <v>16.564760717946207</v>
      </c>
      <c r="K187" s="1">
        <f>(1-$F$2^J$17)*($M$2+$B$7*LN(J187))/(1-$F$2)+(1-$F$2^(J$17-1))*$R$4+$F$2^(J$17-1)*$M$4</f>
        <v>116.9187614185561</v>
      </c>
      <c r="L187" s="1">
        <f>MAX($B$6*$B$2-(1-$F$2)/(1-$F$2^L$17)*($A187-$F$2^(L$17-1)*$B$4*$I$3),0.000001)</f>
        <v>17.88077069221303</v>
      </c>
      <c r="M187" s="1">
        <f>(1-$F$2^L$17)*($M$2+$B$7*LN(L187))/(1-$F$2)+(1-$F$2^(L$17-1))*$R$4+$F$2^(L$17-1)*$M$4</f>
        <v>116.85301508591766</v>
      </c>
      <c r="N187" s="1">
        <f>MAX($B$6*$B$2-(1-$F$2)/(1-$F$2^N$17)*($A187-$F$2^(N$17-1)*$B$4*$I$3),0.000001)</f>
        <v>18.810999974970535</v>
      </c>
      <c r="O187" s="1">
        <f>(1-$F$2^N$17)*($M$2+$B$7*LN(N187))/(1-$F$2)+(1-$F$2^(N$17-1))*$R$4+$F$2^(N$17-1)*$M$4</f>
        <v>116.78495115676724</v>
      </c>
      <c r="P187" s="1">
        <f t="shared" si="31"/>
        <v>27</v>
      </c>
      <c r="Q187" s="1">
        <f>$R$3/(1-$B$4)</f>
        <v>115.82106318787385</v>
      </c>
      <c r="R187" s="1">
        <f>LN((1-$B$6)*$B$3*$B$2)+$B$7*LN($B$6*$B$3*$B$2+$F$2*Y187)+$B$4*$R$3/(1-$B$4)</f>
        <v>116.39880401154775</v>
      </c>
      <c r="T187" s="1">
        <f t="shared" si="33"/>
        <v>116.97020890986474</v>
      </c>
      <c r="U187" s="1">
        <f t="shared" si="34"/>
        <v>65.08578253091667</v>
      </c>
      <c r="V187" s="1">
        <f t="shared" si="32"/>
        <v>14.573436599435997</v>
      </c>
      <c r="W187" s="1"/>
      <c r="X187" s="1">
        <f t="shared" si="35"/>
        <v>116.97020890986474</v>
      </c>
      <c r="Y187" s="1">
        <f>IF(X187=C187,$I$3,(Z187-$B$6*$B$2+A187)/$F$2)</f>
        <v>65.08578253091667</v>
      </c>
      <c r="Z187" s="1">
        <f t="shared" si="36"/>
        <v>14.573436599435997</v>
      </c>
      <c r="AA187" s="1">
        <f t="shared" si="37"/>
      </c>
      <c r="AB187" s="1">
        <f t="shared" si="38"/>
      </c>
      <c r="AC187" s="1">
        <f t="shared" si="39"/>
      </c>
      <c r="AD187" s="1">
        <f t="shared" si="40"/>
        <v>14.573436599435997</v>
      </c>
      <c r="AE187" s="1">
        <f t="shared" si="41"/>
      </c>
      <c r="AF187">
        <f t="shared" si="42"/>
      </c>
      <c r="AG187">
        <f t="shared" si="43"/>
      </c>
    </row>
    <row r="188" spans="1:33" ht="12.75">
      <c r="A188" s="1">
        <f>A187+$I$3/100</f>
        <v>74.46594303162632</v>
      </c>
      <c r="B188" s="1">
        <f>MAX($B$6*$B$2-A188+$B$4*$I$3,0.00001)</f>
        <v>1E-05</v>
      </c>
      <c r="C188" s="1">
        <f>$M$2+$B$7*LN(B188)+$M$4</f>
        <v>111.03842940027327</v>
      </c>
      <c r="D188" s="1">
        <f>MAX($B$6*$B$2-(1-$F$2)/(1-$F$2^D$17)*($A188-$F$2^(D$17-1)*$B$4*$I$3),0.000001)</f>
        <v>4.354315698920882</v>
      </c>
      <c r="E188" s="1">
        <f>(1-$F$2^D$17)*($M$2+$B$7*LN(D188))/(1-$F$2)+(1-$F$2^(D$17-1))*$R$4+$F$2^(D$17-1)*$M$4</f>
        <v>116.55683394719858</v>
      </c>
      <c r="F188" s="1">
        <f>MAX($B$6*$B$2-(1-$F$2)/(1-$F$2^F$17)*($A188-$F$2^(F$17-1)*$B$4*$I$3),0.000001)</f>
        <v>11.121048331757322</v>
      </c>
      <c r="G188" s="1">
        <f>(1-$F$2^F$17)*($M$2+$B$7*LN(F188))/(1-$F$2)+(1-$F$2^(F$17-1))*$R$4+$F$2^(F$17-1)*$M$4</f>
        <v>116.95195258044279</v>
      </c>
      <c r="H188" s="1">
        <f>MAX($B$6*$B$2-(1-$F$2)/(1-$F$2^H$17)*($A188-$F$2^(H$17-1)*$B$4*$I$3),0.000001)</f>
        <v>14.486689095538035</v>
      </c>
      <c r="I188" s="1">
        <f>(1-$F$2^H$17)*($M$2+$B$7*LN(H188))/(1-$F$2)+(1-$F$2^(H$17-1))*$R$4+$F$2^(H$17-1)*$M$4</f>
        <v>116.95990400652256</v>
      </c>
      <c r="J188" s="1">
        <f>MAX($B$6*$B$2-(1-$F$2)/(1-$F$2^J$17)*($A188-$F$2^(J$17-1)*$B$4*$I$3),0.000001)</f>
        <v>16.491996887173176</v>
      </c>
      <c r="K188" s="1">
        <f>(1-$F$2^J$17)*($M$2+$B$7*LN(J188))/(1-$F$2)+(1-$F$2^(J$17-1))*$R$4+$F$2^(J$17-1)*$M$4</f>
        <v>116.90970241210009</v>
      </c>
      <c r="L188" s="1">
        <f>MAX($B$6*$B$2-(1-$F$2)/(1-$F$2^L$17)*($A188-$F$2^(L$17-1)*$B$4*$I$3),0.000001)</f>
        <v>17.817248276806907</v>
      </c>
      <c r="M188" s="1">
        <f>(1-$F$2^L$17)*($M$2+$B$7*LN(L188))/(1-$F$2)+(1-$F$2^(L$17-1))*$R$4+$F$2^(L$17-1)*$M$4</f>
        <v>116.84462635114666</v>
      </c>
      <c r="N188" s="1">
        <f>MAX($B$6*$B$2-(1-$F$2)/(1-$F$2^N$17)*($A188-$F$2^(N$17-1)*$B$4*$I$3),0.000001)</f>
        <v>18.754009907613835</v>
      </c>
      <c r="O188" s="1">
        <f>(1-$F$2^N$17)*($M$2+$B$7*LN(N188))/(1-$F$2)+(1-$F$2^(N$17-1))*$R$4+$F$2^(N$17-1)*$M$4</f>
        <v>116.77697934662814</v>
      </c>
      <c r="P188" s="1">
        <f t="shared" si="31"/>
        <v>27</v>
      </c>
      <c r="Q188" s="1">
        <f>$R$3/(1-$B$4)</f>
        <v>115.82106318787385</v>
      </c>
      <c r="R188" s="1">
        <f>LN((1-$B$6)*$B$3*$B$2)+$B$7*LN($B$6*$B$3*$B$2+$F$2*Y188)+$B$4*$R$3/(1-$B$4)</f>
        <v>116.40004293251886</v>
      </c>
      <c r="T188" s="1">
        <f t="shared" si="33"/>
        <v>116.95990400652256</v>
      </c>
      <c r="U188" s="1">
        <f t="shared" si="34"/>
        <v>65.32147604117934</v>
      </c>
      <c r="V188" s="1">
        <f t="shared" si="32"/>
        <v>14.486689095538035</v>
      </c>
      <c r="W188" s="1"/>
      <c r="X188" s="1">
        <f t="shared" si="35"/>
        <v>116.95990400652256</v>
      </c>
      <c r="Y188" s="1">
        <f>IF(X188=C188,$I$3,(Z188-$B$6*$B$2+A188)/$F$2)</f>
        <v>65.32147604117934</v>
      </c>
      <c r="Z188" s="1">
        <f t="shared" si="36"/>
        <v>14.486689095538035</v>
      </c>
      <c r="AA188" s="1">
        <f t="shared" si="37"/>
      </c>
      <c r="AB188" s="1">
        <f t="shared" si="38"/>
      </c>
      <c r="AC188" s="1">
        <f t="shared" si="39"/>
      </c>
      <c r="AD188" s="1">
        <f t="shared" si="40"/>
        <v>14.486689095538035</v>
      </c>
      <c r="AE188" s="1">
        <f t="shared" si="41"/>
      </c>
      <c r="AF188">
        <f t="shared" si="42"/>
      </c>
      <c r="AG188">
        <f t="shared" si="43"/>
      </c>
    </row>
    <row r="189" spans="1:33" ht="12.75">
      <c r="A189" s="1">
        <f>A188+$I$3/100</f>
        <v>74.76540392853634</v>
      </c>
      <c r="B189" s="1">
        <f>MAX($B$6*$B$2-A189+$B$4*$I$3,0.00001)</f>
        <v>1E-05</v>
      </c>
      <c r="C189" s="1">
        <f>$M$2+$B$7*LN(B189)+$M$4</f>
        <v>111.03842940027327</v>
      </c>
      <c r="D189" s="1">
        <f>MAX($B$6*$B$2-(1-$F$2)/(1-$F$2^D$17)*($A189-$F$2^(D$17-1)*$B$4*$I$3),0.000001)</f>
        <v>4.196911810926128</v>
      </c>
      <c r="E189" s="1">
        <f>(1-$F$2^D$17)*($M$2+$B$7*LN(D189))/(1-$F$2)+(1-$F$2^(D$17-1))*$R$4+$F$2^(D$17-1)*$M$4</f>
        <v>116.52181035263959</v>
      </c>
      <c r="F189" s="1">
        <f>MAX($B$6*$B$2-(1-$F$2)/(1-$F$2^F$17)*($A189-$F$2^(F$17-1)*$B$4*$I$3),0.000001)</f>
        <v>11.010831103913247</v>
      </c>
      <c r="G189" s="1">
        <f>(1-$F$2^F$17)*($M$2+$B$7*LN(F189))/(1-$F$2)+(1-$F$2^(F$17-1))*$R$4+$F$2^(F$17-1)*$M$4</f>
        <v>116.93842171997423</v>
      </c>
      <c r="H189" s="1">
        <f>MAX($B$6*$B$2-(1-$F$2)/(1-$F$2^H$17)*($A189-$F$2^(H$17-1)*$B$4*$I$3),0.000001)</f>
        <v>14.39994159164007</v>
      </c>
      <c r="I189" s="1">
        <f>(1-$F$2^H$17)*($M$2+$B$7*LN(H189))/(1-$F$2)+(1-$F$2^(H$17-1))*$R$4+$F$2^(H$17-1)*$M$4</f>
        <v>116.94953721088073</v>
      </c>
      <c r="J189" s="1">
        <f>MAX($B$6*$B$2-(1-$F$2)/(1-$F$2^J$17)*($A189-$F$2^(J$17-1)*$B$4*$I$3),0.000001)</f>
        <v>16.419233056400145</v>
      </c>
      <c r="K189" s="1">
        <f>(1-$F$2^J$17)*($M$2+$B$7*LN(J189))/(1-$F$2)+(1-$F$2^(J$17-1))*$R$4+$F$2^(J$17-1)*$M$4</f>
        <v>116.90060334818301</v>
      </c>
      <c r="L189" s="1">
        <f>MAX($B$6*$B$2-(1-$F$2)/(1-$F$2^L$17)*($A189-$F$2^(L$17-1)*$B$4*$I$3),0.000001)</f>
        <v>17.75372586140079</v>
      </c>
      <c r="M189" s="1">
        <f>(1-$F$2^L$17)*($M$2+$B$7*LN(L189))/(1-$F$2)+(1-$F$2^(L$17-1))*$R$4+$F$2^(L$17-1)*$M$4</f>
        <v>116.83620765521553</v>
      </c>
      <c r="N189" s="1">
        <f>MAX($B$6*$B$2-(1-$F$2)/(1-$F$2^N$17)*($A189-$F$2^(N$17-1)*$B$4*$I$3),0.000001)</f>
        <v>18.69701984025714</v>
      </c>
      <c r="O189" s="1">
        <f>(1-$F$2^N$17)*($M$2+$B$7*LN(N189))/(1-$F$2)+(1-$F$2^(N$17-1))*$R$4+$F$2^(N$17-1)*$M$4</f>
        <v>116.768983274689</v>
      </c>
      <c r="P189" s="1">
        <f t="shared" si="31"/>
        <v>27</v>
      </c>
      <c r="Q189" s="1">
        <f>$R$3/(1-$B$4)</f>
        <v>115.82106318787385</v>
      </c>
      <c r="R189" s="1">
        <f>LN((1-$B$6)*$B$3*$B$2)+$B$7*LN($B$6*$B$3*$B$2+$F$2*Y189)+$B$4*$R$3/(1-$B$4)</f>
        <v>116.40127879122586</v>
      </c>
      <c r="T189" s="1">
        <f t="shared" si="33"/>
        <v>116.94953721088073</v>
      </c>
      <c r="U189" s="1">
        <f t="shared" si="34"/>
        <v>65.55716955144202</v>
      </c>
      <c r="V189" s="1">
        <f t="shared" si="32"/>
        <v>14.39994159164007</v>
      </c>
      <c r="W189" s="1"/>
      <c r="X189" s="1">
        <f t="shared" si="35"/>
        <v>116.94953721088073</v>
      </c>
      <c r="Y189" s="1">
        <f>IF(X189=C189,$I$3,(Z189-$B$6*$B$2+A189)/$F$2)</f>
        <v>65.55716955144202</v>
      </c>
      <c r="Z189" s="1">
        <f t="shared" si="36"/>
        <v>14.39994159164007</v>
      </c>
      <c r="AA189" s="1">
        <f t="shared" si="37"/>
      </c>
      <c r="AB189" s="1">
        <f t="shared" si="38"/>
      </c>
      <c r="AC189" s="1">
        <f t="shared" si="39"/>
      </c>
      <c r="AD189" s="1">
        <f t="shared" si="40"/>
        <v>14.39994159164007</v>
      </c>
      <c r="AE189" s="1">
        <f t="shared" si="41"/>
      </c>
      <c r="AF189">
        <f t="shared" si="42"/>
      </c>
      <c r="AG189">
        <f t="shared" si="43"/>
      </c>
    </row>
    <row r="190" spans="1:33" ht="12.75">
      <c r="A190" s="1">
        <f>A189+$I$3/100</f>
        <v>75.06486482544636</v>
      </c>
      <c r="B190" s="1">
        <f>MAX($B$6*$B$2-A190+$B$4*$I$3,0.00001)</f>
        <v>1E-05</v>
      </c>
      <c r="C190" s="1">
        <f>$M$2+$B$7*LN(B190)+$M$4</f>
        <v>111.03842940027327</v>
      </c>
      <c r="D190" s="1">
        <f>MAX($B$6*$B$2-(1-$F$2)/(1-$F$2^D$17)*($A190-$F$2^(D$17-1)*$B$4*$I$3),0.000001)</f>
        <v>4.039507922931374</v>
      </c>
      <c r="E190" s="1">
        <f>(1-$F$2^D$17)*($M$2+$B$7*LN(D190))/(1-$F$2)+(1-$F$2^(D$17-1))*$R$4+$F$2^(D$17-1)*$M$4</f>
        <v>116.48544778602701</v>
      </c>
      <c r="F190" s="1">
        <f>MAX($B$6*$B$2-(1-$F$2)/(1-$F$2^F$17)*($A190-$F$2^(F$17-1)*$B$4*$I$3),0.000001)</f>
        <v>10.900613876069176</v>
      </c>
      <c r="G190" s="1">
        <f>(1-$F$2^F$17)*($M$2+$B$7*LN(F190))/(1-$F$2)+(1-$F$2^(F$17-1))*$R$4+$F$2^(F$17-1)*$M$4</f>
        <v>116.92475473347986</v>
      </c>
      <c r="H190" s="1">
        <f>MAX($B$6*$B$2-(1-$F$2)/(1-$F$2^H$17)*($A190-$F$2^(H$17-1)*$B$4*$I$3),0.000001)</f>
        <v>14.313194087742106</v>
      </c>
      <c r="I190" s="1">
        <f>(1-$F$2^H$17)*($M$2+$B$7*LN(H190))/(1-$F$2)+(1-$F$2^(H$17-1))*$R$4+$F$2^(H$17-1)*$M$4</f>
        <v>116.93910777498176</v>
      </c>
      <c r="J190" s="1">
        <f>MAX($B$6*$B$2-(1-$F$2)/(1-$F$2^J$17)*($A190-$F$2^(J$17-1)*$B$4*$I$3),0.000001)</f>
        <v>16.346469225627114</v>
      </c>
      <c r="K190" s="1">
        <f>(1-$F$2^J$17)*($M$2+$B$7*LN(J190))/(1-$F$2)+(1-$F$2^(J$17-1))*$R$4+$F$2^(J$17-1)*$M$4</f>
        <v>116.89146387097563</v>
      </c>
      <c r="L190" s="1">
        <f>MAX($B$6*$B$2-(1-$F$2)/(1-$F$2^L$17)*($A190-$F$2^(L$17-1)*$B$4*$I$3),0.000001)</f>
        <v>17.69020344599467</v>
      </c>
      <c r="M190" s="1">
        <f>(1-$F$2^L$17)*($M$2+$B$7*LN(L190))/(1-$F$2)+(1-$F$2^(L$17-1))*$R$4+$F$2^(L$17-1)*$M$4</f>
        <v>116.82775878333871</v>
      </c>
      <c r="N190" s="1">
        <f>MAX($B$6*$B$2-(1-$F$2)/(1-$F$2^N$17)*($A190-$F$2^(N$17-1)*$B$4*$I$3),0.000001)</f>
        <v>18.64002977290044</v>
      </c>
      <c r="O190" s="1">
        <f>(1-$F$2^N$17)*($M$2+$B$7*LN(N190))/(1-$F$2)+(1-$F$2^(N$17-1))*$R$4+$F$2^(N$17-1)*$M$4</f>
        <v>116.76096279281981</v>
      </c>
      <c r="P190" s="1">
        <f t="shared" si="31"/>
        <v>27</v>
      </c>
      <c r="Q190" s="1">
        <f>$R$3/(1-$B$4)</f>
        <v>115.82106318787385</v>
      </c>
      <c r="R190" s="1">
        <f>LN((1-$B$6)*$B$3*$B$2)+$B$7*LN($B$6*$B$3*$B$2+$F$2*Y190)+$B$4*$R$3/(1-$B$4)</f>
        <v>116.40251160276956</v>
      </c>
      <c r="T190" s="1">
        <f t="shared" si="33"/>
        <v>116.93910777498176</v>
      </c>
      <c r="U190" s="1">
        <f t="shared" si="34"/>
        <v>65.79286306170468</v>
      </c>
      <c r="V190" s="1">
        <f t="shared" si="32"/>
        <v>14.313194087742106</v>
      </c>
      <c r="W190" s="1"/>
      <c r="X190" s="1">
        <f t="shared" si="35"/>
        <v>116.93910777498176</v>
      </c>
      <c r="Y190" s="1">
        <f>IF(X190=C190,$I$3,(Z190-$B$6*$B$2+A190)/$F$2)</f>
        <v>65.79286306170468</v>
      </c>
      <c r="Z190" s="1">
        <f t="shared" si="36"/>
        <v>14.313194087742106</v>
      </c>
      <c r="AA190" s="1">
        <f t="shared" si="37"/>
      </c>
      <c r="AB190" s="1">
        <f t="shared" si="38"/>
      </c>
      <c r="AC190" s="1">
        <f t="shared" si="39"/>
      </c>
      <c r="AD190" s="1">
        <f t="shared" si="40"/>
        <v>14.313194087742106</v>
      </c>
      <c r="AE190" s="1">
        <f t="shared" si="41"/>
      </c>
      <c r="AF190">
        <f t="shared" si="42"/>
      </c>
      <c r="AG190">
        <f t="shared" si="43"/>
      </c>
    </row>
    <row r="191" spans="1:33" ht="12.75">
      <c r="A191" s="1">
        <f>A190+$I$3/100</f>
        <v>75.36432572235638</v>
      </c>
      <c r="B191" s="1">
        <f>MAX($B$6*$B$2-A191+$B$4*$I$3,0.00001)</f>
        <v>1E-05</v>
      </c>
      <c r="C191" s="1">
        <f>$M$2+$B$7*LN(B191)+$M$4</f>
        <v>111.03842940027327</v>
      </c>
      <c r="D191" s="1">
        <f>MAX($B$6*$B$2-(1-$F$2)/(1-$F$2^D$17)*($A191-$F$2^(D$17-1)*$B$4*$I$3),0.000001)</f>
        <v>3.8821040349366207</v>
      </c>
      <c r="E191" s="1">
        <f>(1-$F$2^D$17)*($M$2+$B$7*LN(D191))/(1-$F$2)+(1-$F$2^(D$17-1))*$R$4+$F$2^(D$17-1)*$M$4</f>
        <v>116.44763978440899</v>
      </c>
      <c r="F191" s="1">
        <f>MAX($B$6*$B$2-(1-$F$2)/(1-$F$2^F$17)*($A191-$F$2^(F$17-1)*$B$4*$I$3),0.000001)</f>
        <v>10.790396648225105</v>
      </c>
      <c r="G191" s="1">
        <f>(1-$F$2^F$17)*($M$2+$B$7*LN(F191))/(1-$F$2)+(1-$F$2^(F$17-1))*$R$4+$F$2^(F$17-1)*$M$4</f>
        <v>116.91094885413298</v>
      </c>
      <c r="H191" s="1">
        <f>MAX($B$6*$B$2-(1-$F$2)/(1-$F$2^H$17)*($A191-$F$2^(H$17-1)*$B$4*$I$3),0.000001)</f>
        <v>14.226446583844144</v>
      </c>
      <c r="I191" s="1">
        <f>(1-$F$2^H$17)*($M$2+$B$7*LN(H191))/(1-$F$2)+(1-$F$2^(H$17-1))*$R$4+$F$2^(H$17-1)*$M$4</f>
        <v>116.92861493722728</v>
      </c>
      <c r="J191" s="1">
        <f>MAX($B$6*$B$2-(1-$F$2)/(1-$F$2^J$17)*($A191-$F$2^(J$17-1)*$B$4*$I$3),0.000001)</f>
        <v>16.273705394854083</v>
      </c>
      <c r="K191" s="1">
        <f>(1-$F$2^J$17)*($M$2+$B$7*LN(J191))/(1-$F$2)+(1-$F$2^(J$17-1))*$R$4+$F$2^(J$17-1)*$M$4</f>
        <v>116.88228361988635</v>
      </c>
      <c r="L191" s="1">
        <f>MAX($B$6*$B$2-(1-$F$2)/(1-$F$2^L$17)*($A191-$F$2^(L$17-1)*$B$4*$I$3),0.000001)</f>
        <v>17.626681030588546</v>
      </c>
      <c r="M191" s="1">
        <f>(1-$F$2^L$17)*($M$2+$B$7*LN(L191))/(1-$F$2)+(1-$F$2^(L$17-1))*$R$4+$F$2^(L$17-1)*$M$4</f>
        <v>116.81927951841263</v>
      </c>
      <c r="N191" s="1">
        <f>MAX($B$6*$B$2-(1-$F$2)/(1-$F$2^N$17)*($A191-$F$2^(N$17-1)*$B$4*$I$3),0.000001)</f>
        <v>18.583039705543747</v>
      </c>
      <c r="O191" s="1">
        <f>(1-$F$2^N$17)*($M$2+$B$7*LN(N191))/(1-$F$2)+(1-$F$2^(N$17-1))*$R$4+$F$2^(N$17-1)*$M$4</f>
        <v>116.75291775152974</v>
      </c>
      <c r="P191" s="1">
        <f t="shared" si="31"/>
        <v>27</v>
      </c>
      <c r="Q191" s="1">
        <f>$R$3/(1-$B$4)</f>
        <v>115.82106318787385</v>
      </c>
      <c r="R191" s="1">
        <f>LN((1-$B$6)*$B$3*$B$2)+$B$7*LN($B$6*$B$3*$B$2+$F$2*Y191)+$B$4*$R$3/(1-$B$4)</f>
        <v>116.40374138213932</v>
      </c>
      <c r="T191" s="1">
        <f t="shared" si="33"/>
        <v>116.92861493722728</v>
      </c>
      <c r="U191" s="1">
        <f t="shared" si="34"/>
        <v>66.02855657196734</v>
      </c>
      <c r="V191" s="1">
        <f t="shared" si="32"/>
        <v>14.226446583844144</v>
      </c>
      <c r="W191" s="1"/>
      <c r="X191" s="1">
        <f t="shared" si="35"/>
        <v>116.92861493722728</v>
      </c>
      <c r="Y191" s="1">
        <f>IF(X191=C191,$I$3,(Z191-$B$6*$B$2+A191)/$F$2)</f>
        <v>66.02855657196734</v>
      </c>
      <c r="Z191" s="1">
        <f t="shared" si="36"/>
        <v>14.226446583844144</v>
      </c>
      <c r="AA191" s="1">
        <f t="shared" si="37"/>
      </c>
      <c r="AB191" s="1">
        <f t="shared" si="38"/>
      </c>
      <c r="AC191" s="1">
        <f t="shared" si="39"/>
      </c>
      <c r="AD191" s="1">
        <f t="shared" si="40"/>
        <v>14.226446583844144</v>
      </c>
      <c r="AE191" s="1">
        <f t="shared" si="41"/>
      </c>
      <c r="AF191">
        <f t="shared" si="42"/>
      </c>
      <c r="AG191">
        <f t="shared" si="43"/>
      </c>
    </row>
    <row r="192" spans="1:33" ht="12.75">
      <c r="A192" s="1">
        <f>A191+$I$3/100</f>
        <v>75.6637866192664</v>
      </c>
      <c r="B192" s="1">
        <f>MAX($B$6*$B$2-A192+$B$4*$I$3,0.00001)</f>
        <v>1E-05</v>
      </c>
      <c r="C192" s="1">
        <f>$M$2+$B$7*LN(B192)+$M$4</f>
        <v>111.03842940027327</v>
      </c>
      <c r="D192" s="1">
        <f>MAX($B$6*$B$2-(1-$F$2)/(1-$F$2^D$17)*($A192-$F$2^(D$17-1)*$B$4*$I$3),0.000001)</f>
        <v>3.724700146941867</v>
      </c>
      <c r="E192" s="1">
        <f>(1-$F$2^D$17)*($M$2+$B$7*LN(D192))/(1-$F$2)+(1-$F$2^(D$17-1))*$R$4+$F$2^(D$17-1)*$M$4</f>
        <v>116.40826665979657</v>
      </c>
      <c r="F192" s="1">
        <f>MAX($B$6*$B$2-(1-$F$2)/(1-$F$2^F$17)*($A192-$F$2^(F$17-1)*$B$4*$I$3),0.000001)</f>
        <v>10.68017942038103</v>
      </c>
      <c r="G192" s="1">
        <f>(1-$F$2^F$17)*($M$2+$B$7*LN(F192))/(1-$F$2)+(1-$F$2^(F$17-1))*$R$4+$F$2^(F$17-1)*$M$4</f>
        <v>116.89700122988448</v>
      </c>
      <c r="H192" s="1">
        <f>MAX($B$6*$B$2-(1-$F$2)/(1-$F$2^H$17)*($A192-$F$2^(H$17-1)*$B$4*$I$3),0.000001)</f>
        <v>14.13969907994618</v>
      </c>
      <c r="I192" s="1">
        <f>(1-$F$2^H$17)*($M$2+$B$7*LN(H192))/(1-$F$2)+(1-$F$2^(H$17-1))*$R$4+$F$2^(H$17-1)*$M$4</f>
        <v>116.91805792204437</v>
      </c>
      <c r="J192" s="1">
        <f>MAX($B$6*$B$2-(1-$F$2)/(1-$F$2^J$17)*($A192-$F$2^(J$17-1)*$B$4*$I$3),0.000001)</f>
        <v>16.200941564081052</v>
      </c>
      <c r="K192" s="1">
        <f>(1-$F$2^J$17)*($M$2+$B$7*LN(J192))/(1-$F$2)+(1-$F$2^(J$17-1))*$R$4+$F$2^(J$17-1)*$M$4</f>
        <v>116.87306222947578</v>
      </c>
      <c r="L192" s="1">
        <f>MAX($B$6*$B$2-(1-$F$2)/(1-$F$2^L$17)*($A192-$F$2^(L$17-1)*$B$4*$I$3),0.000001)</f>
        <v>17.563158615182424</v>
      </c>
      <c r="M192" s="1">
        <f>(1-$F$2^L$17)*($M$2+$B$7*LN(L192))/(1-$F$2)+(1-$F$2^(L$17-1))*$R$4+$F$2^(L$17-1)*$M$4</f>
        <v>116.81076964098236</v>
      </c>
      <c r="N192" s="1">
        <f>MAX($B$6*$B$2-(1-$F$2)/(1-$F$2^N$17)*($A192-$F$2^(N$17-1)*$B$4*$I$3),0.000001)</f>
        <v>18.52604963818705</v>
      </c>
      <c r="O192" s="1">
        <f>(1-$F$2^N$17)*($M$2+$B$7*LN(N192))/(1-$F$2)+(1-$F$2^(N$17-1))*$R$4+$F$2^(N$17-1)*$M$4</f>
        <v>116.74484799995044</v>
      </c>
      <c r="P192" s="1">
        <f t="shared" si="31"/>
        <v>27</v>
      </c>
      <c r="Q192" s="1">
        <f>$R$3/(1-$B$4)</f>
        <v>115.82106318787385</v>
      </c>
      <c r="R192" s="1">
        <f>LN((1-$B$6)*$B$3*$B$2)+$B$7*LN($B$6*$B$3*$B$2+$F$2*Y192)+$B$4*$R$3/(1-$B$4)</f>
        <v>116.40496814421418</v>
      </c>
      <c r="T192" s="1">
        <f t="shared" si="33"/>
        <v>116.91805792204437</v>
      </c>
      <c r="U192" s="1">
        <f t="shared" si="34"/>
        <v>66.26425008223002</v>
      </c>
      <c r="V192" s="1">
        <f t="shared" si="32"/>
        <v>14.13969907994618</v>
      </c>
      <c r="W192" s="1"/>
      <c r="X192" s="1">
        <f t="shared" si="35"/>
        <v>116.91805792204437</v>
      </c>
      <c r="Y192" s="1">
        <f>IF(X192=C192,$I$3,(Z192-$B$6*$B$2+A192)/$F$2)</f>
        <v>66.26425008223002</v>
      </c>
      <c r="Z192" s="1">
        <f t="shared" si="36"/>
        <v>14.13969907994618</v>
      </c>
      <c r="AA192" s="1">
        <f t="shared" si="37"/>
      </c>
      <c r="AB192" s="1">
        <f t="shared" si="38"/>
      </c>
      <c r="AC192" s="1">
        <f t="shared" si="39"/>
      </c>
      <c r="AD192" s="1">
        <f t="shared" si="40"/>
        <v>14.13969907994618</v>
      </c>
      <c r="AE192" s="1">
        <f t="shared" si="41"/>
      </c>
      <c r="AF192">
        <f t="shared" si="42"/>
      </c>
      <c r="AG192">
        <f t="shared" si="43"/>
      </c>
    </row>
    <row r="193" spans="1:33" ht="12.75">
      <c r="A193" s="1">
        <f>A192+$I$3/100</f>
        <v>75.96324751617642</v>
      </c>
      <c r="B193" s="1">
        <f>MAX($B$6*$B$2-A193+$B$4*$I$3,0.00001)</f>
        <v>1E-05</v>
      </c>
      <c r="C193" s="1">
        <f>$M$2+$B$7*LN(B193)+$M$4</f>
        <v>111.03842940027327</v>
      </c>
      <c r="D193" s="1">
        <f>MAX($B$6*$B$2-(1-$F$2)/(1-$F$2^D$17)*($A193-$F$2^(D$17-1)*$B$4*$I$3),0.000001)</f>
        <v>3.5672962589471098</v>
      </c>
      <c r="E193" s="1">
        <f>(1-$F$2^D$17)*($M$2+$B$7*LN(D193))/(1-$F$2)+(1-$F$2^(D$17-1))*$R$4+$F$2^(D$17-1)*$M$4</f>
        <v>116.36719321373658</v>
      </c>
      <c r="F193" s="1">
        <f>MAX($B$6*$B$2-(1-$F$2)/(1-$F$2^F$17)*($A193-$F$2^(F$17-1)*$B$4*$I$3),0.000001)</f>
        <v>10.56996219253696</v>
      </c>
      <c r="G193" s="1">
        <f>(1-$F$2^F$17)*($M$2+$B$7*LN(F193))/(1-$F$2)+(1-$F$2^(F$17-1))*$R$4+$F$2^(F$17-1)*$M$4</f>
        <v>116.88290891992642</v>
      </c>
      <c r="H193" s="1">
        <f>MAX($B$6*$B$2-(1-$F$2)/(1-$F$2^H$17)*($A193-$F$2^(H$17-1)*$B$4*$I$3),0.000001)</f>
        <v>14.052951576048216</v>
      </c>
      <c r="I193" s="1">
        <f>(1-$F$2^H$17)*($M$2+$B$7*LN(H193))/(1-$F$2)+(1-$F$2^(H$17-1))*$R$4+$F$2^(H$17-1)*$M$4</f>
        <v>116.90743593954144</v>
      </c>
      <c r="J193" s="1">
        <f>MAX($B$6*$B$2-(1-$F$2)/(1-$F$2^J$17)*($A193-$F$2^(J$17-1)*$B$4*$I$3),0.000001)</f>
        <v>16.12817773330802</v>
      </c>
      <c r="K193" s="1">
        <f>(1-$F$2^J$17)*($M$2+$B$7*LN(J193))/(1-$F$2)+(1-$F$2^(J$17-1))*$R$4+$F$2^(J$17-1)*$M$4</f>
        <v>116.8637993293695</v>
      </c>
      <c r="L193" s="1">
        <f>MAX($B$6*$B$2-(1-$F$2)/(1-$F$2^L$17)*($A193-$F$2^(L$17-1)*$B$4*$I$3),0.000001)</f>
        <v>17.499636199776305</v>
      </c>
      <c r="M193" s="1">
        <f>(1-$F$2^L$17)*($M$2+$B$7*LN(L193))/(1-$F$2)+(1-$F$2^(L$17-1))*$R$4+$F$2^(L$17-1)*$M$4</f>
        <v>116.80222892920744</v>
      </c>
      <c r="N193" s="1">
        <f>MAX($B$6*$B$2-(1-$F$2)/(1-$F$2^N$17)*($A193-$F$2^(N$17-1)*$B$4*$I$3),0.000001)</f>
        <v>18.469059570830353</v>
      </c>
      <c r="O193" s="1">
        <f>(1-$F$2^N$17)*($M$2+$B$7*LN(N193))/(1-$F$2)+(1-$F$2^(N$17-1))*$R$4+$F$2^(N$17-1)*$M$4</f>
        <v>116.73675338581918</v>
      </c>
      <c r="P193" s="1">
        <f t="shared" si="31"/>
        <v>27</v>
      </c>
      <c r="Q193" s="1">
        <f>$R$3/(1-$B$4)</f>
        <v>115.82106318787385</v>
      </c>
      <c r="R193" s="1">
        <f>LN((1-$B$6)*$B$3*$B$2)+$B$7*LN($B$6*$B$3*$B$2+$F$2*Y193)+$B$4*$R$3/(1-$B$4)</f>
        <v>116.40619190376393</v>
      </c>
      <c r="T193" s="1">
        <f t="shared" si="33"/>
        <v>116.90743593954144</v>
      </c>
      <c r="U193" s="1">
        <f t="shared" si="34"/>
        <v>66.49994359249267</v>
      </c>
      <c r="V193" s="1">
        <f t="shared" si="32"/>
        <v>14.052951576048216</v>
      </c>
      <c r="W193" s="1"/>
      <c r="X193" s="1">
        <f t="shared" si="35"/>
        <v>116.90743593954144</v>
      </c>
      <c r="Y193" s="1">
        <f>IF(X193=C193,$I$3,(Z193-$B$6*$B$2+A193)/$F$2)</f>
        <v>66.49994359249267</v>
      </c>
      <c r="Z193" s="1">
        <f t="shared" si="36"/>
        <v>14.052951576048216</v>
      </c>
      <c r="AA193" s="1">
        <f t="shared" si="37"/>
      </c>
      <c r="AB193" s="1">
        <f t="shared" si="38"/>
      </c>
      <c r="AC193" s="1">
        <f t="shared" si="39"/>
      </c>
      <c r="AD193" s="1">
        <f t="shared" si="40"/>
        <v>14.052951576048216</v>
      </c>
      <c r="AE193" s="1">
        <f t="shared" si="41"/>
      </c>
      <c r="AF193">
        <f t="shared" si="42"/>
      </c>
      <c r="AG193">
        <f t="shared" si="43"/>
      </c>
    </row>
    <row r="194" spans="1:33" ht="12.75">
      <c r="A194" s="1">
        <f>A193+$I$3/100</f>
        <v>76.26270841308644</v>
      </c>
      <c r="B194" s="1">
        <f>MAX($B$6*$B$2-A194+$B$4*$I$3,0.00001)</f>
        <v>1E-05</v>
      </c>
      <c r="C194" s="1">
        <f>$M$2+$B$7*LN(B194)+$M$4</f>
        <v>111.03842940027327</v>
      </c>
      <c r="D194" s="1">
        <f>MAX($B$6*$B$2-(1-$F$2)/(1-$F$2^D$17)*($A194-$F$2^(D$17-1)*$B$4*$I$3),0.000001)</f>
        <v>3.409892370952356</v>
      </c>
      <c r="E194" s="1">
        <f>(1-$F$2^D$17)*($M$2+$B$7*LN(D194))/(1-$F$2)+(1-$F$2^(D$17-1))*$R$4+$F$2^(D$17-1)*$M$4</f>
        <v>116.32426593582325</v>
      </c>
      <c r="F194" s="1">
        <f>MAX($B$6*$B$2-(1-$F$2)/(1-$F$2^F$17)*($A194-$F$2^(F$17-1)*$B$4*$I$3),0.000001)</f>
        <v>10.459744964692884</v>
      </c>
      <c r="G194" s="1">
        <f>(1-$F$2^F$17)*($M$2+$B$7*LN(F194))/(1-$F$2)+(1-$F$2^(F$17-1))*$R$4+$F$2^(F$17-1)*$M$4</f>
        <v>116.8686688909705</v>
      </c>
      <c r="H194" s="1">
        <f>MAX($B$6*$B$2-(1-$F$2)/(1-$F$2^H$17)*($A194-$F$2^(H$17-1)*$B$4*$I$3),0.000001)</f>
        <v>13.966204072150251</v>
      </c>
      <c r="I194" s="1">
        <f>(1-$F$2^H$17)*($M$2+$B$7*LN(H194))/(1-$F$2)+(1-$F$2^(H$17-1))*$R$4+$F$2^(H$17-1)*$M$4</f>
        <v>116.89674818515374</v>
      </c>
      <c r="J194" s="1">
        <f>MAX($B$6*$B$2-(1-$F$2)/(1-$F$2^J$17)*($A194-$F$2^(J$17-1)*$B$4*$I$3),0.000001)</f>
        <v>16.055413902534994</v>
      </c>
      <c r="K194" s="1">
        <f>(1-$F$2^J$17)*($M$2+$B$7*LN(J194))/(1-$F$2)+(1-$F$2^(J$17-1))*$R$4+$F$2^(J$17-1)*$M$4</f>
        <v>116.85449454416877</v>
      </c>
      <c r="L194" s="1">
        <f>MAX($B$6*$B$2-(1-$F$2)/(1-$F$2^L$17)*($A194-$F$2^(L$17-1)*$B$4*$I$3),0.000001)</f>
        <v>17.436113784370185</v>
      </c>
      <c r="M194" s="1">
        <f>(1-$F$2^L$17)*($M$2+$B$7*LN(L194))/(1-$F$2)+(1-$F$2^(L$17-1))*$R$4+$F$2^(L$17-1)*$M$4</f>
        <v>116.79365715882722</v>
      </c>
      <c r="N194" s="1">
        <f>MAX($B$6*$B$2-(1-$F$2)/(1-$F$2^N$17)*($A194-$F$2^(N$17-1)*$B$4*$I$3),0.000001)</f>
        <v>18.412069503473656</v>
      </c>
      <c r="O194" s="1">
        <f>(1-$F$2^N$17)*($M$2+$B$7*LN(N194))/(1-$F$2)+(1-$F$2^(N$17-1))*$R$4+$F$2^(N$17-1)*$M$4</f>
        <v>116.72863375546152</v>
      </c>
      <c r="P194" s="1">
        <f t="shared" si="31"/>
        <v>27</v>
      </c>
      <c r="Q194" s="1">
        <f>$R$3/(1-$B$4)</f>
        <v>115.82106318787385</v>
      </c>
      <c r="R194" s="1">
        <f>LN((1-$B$6)*$B$3*$B$2)+$B$7*LN($B$6*$B$3*$B$2+$F$2*Y194)+$B$4*$R$3/(1-$B$4)</f>
        <v>116.40741267545017</v>
      </c>
      <c r="T194" s="1">
        <f t="shared" si="33"/>
        <v>116.89674818515374</v>
      </c>
      <c r="U194" s="1">
        <f t="shared" si="34"/>
        <v>66.73563710275533</v>
      </c>
      <c r="V194" s="1">
        <f t="shared" si="32"/>
        <v>13.966204072150251</v>
      </c>
      <c r="W194" s="1"/>
      <c r="X194" s="1">
        <f t="shared" si="35"/>
        <v>116.89674818515374</v>
      </c>
      <c r="Y194" s="1">
        <f>IF(X194=C194,$I$3,(Z194-$B$6*$B$2+A194)/$F$2)</f>
        <v>66.73563710275533</v>
      </c>
      <c r="Z194" s="1">
        <f t="shared" si="36"/>
        <v>13.966204072150251</v>
      </c>
      <c r="AA194" s="1">
        <f t="shared" si="37"/>
      </c>
      <c r="AB194" s="1">
        <f t="shared" si="38"/>
      </c>
      <c r="AC194" s="1">
        <f t="shared" si="39"/>
      </c>
      <c r="AD194" s="1">
        <f t="shared" si="40"/>
        <v>13.966204072150251</v>
      </c>
      <c r="AE194" s="1">
        <f t="shared" si="41"/>
      </c>
      <c r="AF194">
        <f t="shared" si="42"/>
      </c>
      <c r="AG194">
        <f t="shared" si="43"/>
      </c>
    </row>
    <row r="195" spans="1:33" ht="12.75">
      <c r="A195" s="1">
        <f>A194+$I$3/100</f>
        <v>76.56216930999646</v>
      </c>
      <c r="B195" s="1">
        <f>MAX($B$6*$B$2-A195+$B$4*$I$3,0.00001)</f>
        <v>1E-05</v>
      </c>
      <c r="C195" s="1">
        <f>$M$2+$B$7*LN(B195)+$M$4</f>
        <v>111.03842940027327</v>
      </c>
      <c r="D195" s="1">
        <f>MAX($B$6*$B$2-(1-$F$2)/(1-$F$2^D$17)*($A195-$F$2^(D$17-1)*$B$4*$I$3),0.000001)</f>
        <v>3.2524884829576024</v>
      </c>
      <c r="E195" s="1">
        <f>(1-$F$2^D$17)*($M$2+$B$7*LN(D195))/(1-$F$2)+(1-$F$2^(D$17-1))*$R$4+$F$2^(D$17-1)*$M$4</f>
        <v>116.27930953967173</v>
      </c>
      <c r="F195" s="1">
        <f>MAX($B$6*$B$2-(1-$F$2)/(1-$F$2^F$17)*($A195-$F$2^(F$17-1)*$B$4*$I$3),0.000001)</f>
        <v>10.349527736848813</v>
      </c>
      <c r="G195" s="1">
        <f>(1-$F$2^F$17)*($M$2+$B$7*LN(F195))/(1-$F$2)+(1-$F$2^(F$17-1))*$R$4+$F$2^(F$17-1)*$M$4</f>
        <v>116.85427801332912</v>
      </c>
      <c r="H195" s="1">
        <f>MAX($B$6*$B$2-(1-$F$2)/(1-$F$2^H$17)*($A195-$F$2^(H$17-1)*$B$4*$I$3),0.000001)</f>
        <v>13.879456568252287</v>
      </c>
      <c r="I195" s="1">
        <f>(1-$F$2^H$17)*($M$2+$B$7*LN(H195))/(1-$F$2)+(1-$F$2^(H$17-1))*$R$4+$F$2^(H$17-1)*$M$4</f>
        <v>116.88599383927749</v>
      </c>
      <c r="J195" s="1">
        <f>MAX($B$6*$B$2-(1-$F$2)/(1-$F$2^J$17)*($A195-$F$2^(J$17-1)*$B$4*$I$3),0.000001)</f>
        <v>15.982650071761961</v>
      </c>
      <c r="K195" s="1">
        <f>(1-$F$2^J$17)*($M$2+$B$7*LN(J195))/(1-$F$2)+(1-$F$2^(J$17-1))*$R$4+$F$2^(J$17-1)*$M$4</f>
        <v>116.84514749335929</v>
      </c>
      <c r="L195" s="1">
        <f>MAX($B$6*$B$2-(1-$F$2)/(1-$F$2^L$17)*($A195-$F$2^(L$17-1)*$B$4*$I$3),0.000001)</f>
        <v>17.372591368964063</v>
      </c>
      <c r="M195" s="1">
        <f>(1-$F$2^L$17)*($M$2+$B$7*LN(L195))/(1-$F$2)+(1-$F$2^(L$17-1))*$R$4+$F$2^(L$17-1)*$M$4</f>
        <v>116.78505410312552</v>
      </c>
      <c r="N195" s="1">
        <f>MAX($B$6*$B$2-(1-$F$2)/(1-$F$2^N$17)*($A195-$F$2^(N$17-1)*$B$4*$I$3),0.000001)</f>
        <v>18.35507943611696</v>
      </c>
      <c r="O195" s="1">
        <f>(1-$F$2^N$17)*($M$2+$B$7*LN(N195))/(1-$F$2)+(1-$F$2^(N$17-1))*$R$4+$F$2^(N$17-1)*$M$4</f>
        <v>116.72048895377377</v>
      </c>
      <c r="P195" s="1">
        <f t="shared" si="31"/>
        <v>27</v>
      </c>
      <c r="Q195" s="1">
        <f>$R$3/(1-$B$4)</f>
        <v>115.82106318787385</v>
      </c>
      <c r="R195" s="1">
        <f>LN((1-$B$6)*$B$3*$B$2)+$B$7*LN($B$6*$B$3*$B$2+$F$2*Y195)+$B$4*$R$3/(1-$B$4)</f>
        <v>116.40863047382739</v>
      </c>
      <c r="T195" s="1">
        <f t="shared" si="33"/>
        <v>116.88599383927749</v>
      </c>
      <c r="U195" s="1">
        <f t="shared" si="34"/>
        <v>66.97133061301801</v>
      </c>
      <c r="V195" s="1">
        <f t="shared" si="32"/>
        <v>13.879456568252287</v>
      </c>
      <c r="W195" s="1"/>
      <c r="X195" s="1">
        <f t="shared" si="35"/>
        <v>116.88599383927749</v>
      </c>
      <c r="Y195" s="1">
        <f>IF(X195=C195,$I$3,(Z195-$B$6*$B$2+A195)/$F$2)</f>
        <v>66.97133061301801</v>
      </c>
      <c r="Z195" s="1">
        <f t="shared" si="36"/>
        <v>13.879456568252287</v>
      </c>
      <c r="AA195" s="1">
        <f t="shared" si="37"/>
      </c>
      <c r="AB195" s="1">
        <f t="shared" si="38"/>
      </c>
      <c r="AC195" s="1">
        <f t="shared" si="39"/>
      </c>
      <c r="AD195" s="1">
        <f t="shared" si="40"/>
        <v>13.879456568252287</v>
      </c>
      <c r="AE195" s="1">
        <f t="shared" si="41"/>
      </c>
      <c r="AF195">
        <f t="shared" si="42"/>
      </c>
      <c r="AG195">
        <f t="shared" si="43"/>
      </c>
    </row>
    <row r="196" spans="1:33" ht="12.75">
      <c r="A196" s="1">
        <f>A195+$I$3/100</f>
        <v>76.86163020690648</v>
      </c>
      <c r="B196" s="1">
        <f>MAX($B$6*$B$2-A196+$B$4*$I$3,0.00001)</f>
        <v>1E-05</v>
      </c>
      <c r="C196" s="1">
        <f>$M$2+$B$7*LN(B196)+$M$4</f>
        <v>111.03842940027327</v>
      </c>
      <c r="D196" s="1">
        <f>MAX($B$6*$B$2-(1-$F$2)/(1-$F$2^D$17)*($A196-$F$2^(D$17-1)*$B$4*$I$3),0.000001)</f>
        <v>3.0950845949628487</v>
      </c>
      <c r="E196" s="1">
        <f>(1-$F$2^D$17)*($M$2+$B$7*LN(D196))/(1-$F$2)+(1-$F$2^(D$17-1))*$R$4+$F$2^(D$17-1)*$M$4</f>
        <v>116.23212263895455</v>
      </c>
      <c r="F196" s="1">
        <f>MAX($B$6*$B$2-(1-$F$2)/(1-$F$2^F$17)*($A196-$F$2^(F$17-1)*$B$4*$I$3),0.000001)</f>
        <v>10.239310509004738</v>
      </c>
      <c r="G196" s="1">
        <f>(1-$F$2^F$17)*($M$2+$B$7*LN(F196))/(1-$F$2)+(1-$F$2^(F$17-1))*$R$4+$F$2^(F$17-1)*$M$4</f>
        <v>116.83973305678697</v>
      </c>
      <c r="H196" s="1">
        <f>MAX($B$6*$B$2-(1-$F$2)/(1-$F$2^H$17)*($A196-$F$2^(H$17-1)*$B$4*$I$3),0.000001)</f>
        <v>13.792709064354327</v>
      </c>
      <c r="I196" s="1">
        <f>(1-$F$2^H$17)*($M$2+$B$7*LN(H196))/(1-$F$2)+(1-$F$2^(H$17-1))*$R$4+$F$2^(H$17-1)*$M$4</f>
        <v>116.8751720668929</v>
      </c>
      <c r="J196" s="1">
        <f>MAX($B$6*$B$2-(1-$F$2)/(1-$F$2^J$17)*($A196-$F$2^(J$17-1)*$B$4*$I$3),0.000001)</f>
        <v>15.90988624098893</v>
      </c>
      <c r="K196" s="1">
        <f>(1-$F$2^J$17)*($M$2+$B$7*LN(J196))/(1-$F$2)+(1-$F$2^(J$17-1))*$R$4+$F$2^(J$17-1)*$M$4</f>
        <v>116.83575779121776</v>
      </c>
      <c r="L196" s="1">
        <f>MAX($B$6*$B$2-(1-$F$2)/(1-$F$2^L$17)*($A196-$F$2^(L$17-1)*$B$4*$I$3),0.000001)</f>
        <v>17.309068953557944</v>
      </c>
      <c r="M196" s="1">
        <f>(1-$F$2^L$17)*($M$2+$B$7*LN(L196))/(1-$F$2)+(1-$F$2^(L$17-1))*$R$4+$F$2^(L$17-1)*$M$4</f>
        <v>116.77641953289464</v>
      </c>
      <c r="N196" s="1">
        <f>MAX($B$6*$B$2-(1-$F$2)/(1-$F$2^N$17)*($A196-$F$2^(N$17-1)*$B$4*$I$3),0.000001)</f>
        <v>18.298089368760266</v>
      </c>
      <c r="O196" s="1">
        <f>(1-$F$2^N$17)*($M$2+$B$7*LN(N196))/(1-$F$2)+(1-$F$2^(N$17-1))*$R$4+$F$2^(N$17-1)*$M$4</f>
        <v>116.7123188242053</v>
      </c>
      <c r="P196" s="1">
        <f aca="true" t="shared" si="44" ref="P196:P259">$B$6*$B$3*$B$2</f>
        <v>27</v>
      </c>
      <c r="Q196" s="1">
        <f>$R$3/(1-$B$4)</f>
        <v>115.82106318787385</v>
      </c>
      <c r="R196" s="1">
        <f>LN((1-$B$6)*$B$3*$B$2)+$B$7*LN($B$6*$B$3*$B$2+$F$2*Y196)+$B$4*$R$3/(1-$B$4)</f>
        <v>116.40984531334395</v>
      </c>
      <c r="T196" s="1">
        <f t="shared" si="33"/>
        <v>116.8751720668929</v>
      </c>
      <c r="U196" s="1">
        <f t="shared" si="34"/>
        <v>67.20702412328068</v>
      </c>
      <c r="V196" s="1">
        <f t="shared" si="32"/>
        <v>13.792709064354327</v>
      </c>
      <c r="W196" s="1"/>
      <c r="X196" s="1">
        <f t="shared" si="35"/>
        <v>116.8751720668929</v>
      </c>
      <c r="Y196" s="1">
        <f>IF(X196=C196,$I$3,(Z196-$B$6*$B$2+A196)/$F$2)</f>
        <v>67.20702412328068</v>
      </c>
      <c r="Z196" s="1">
        <f t="shared" si="36"/>
        <v>13.792709064354327</v>
      </c>
      <c r="AA196" s="1">
        <f t="shared" si="37"/>
      </c>
      <c r="AB196" s="1">
        <f t="shared" si="38"/>
      </c>
      <c r="AC196" s="1">
        <f t="shared" si="39"/>
      </c>
      <c r="AD196" s="1">
        <f t="shared" si="40"/>
        <v>13.792709064354327</v>
      </c>
      <c r="AE196" s="1">
        <f t="shared" si="41"/>
      </c>
      <c r="AF196">
        <f t="shared" si="42"/>
      </c>
      <c r="AG196">
        <f t="shared" si="43"/>
      </c>
    </row>
    <row r="197" spans="1:33" ht="12.75">
      <c r="A197" s="1">
        <f>A196+$I$3/100</f>
        <v>77.1610911038165</v>
      </c>
      <c r="B197" s="1">
        <f>MAX($B$6*$B$2-A197+$B$4*$I$3,0.00001)</f>
        <v>1E-05</v>
      </c>
      <c r="C197" s="1">
        <f>$M$2+$B$7*LN(B197)+$M$4</f>
        <v>111.03842940027327</v>
      </c>
      <c r="D197" s="1">
        <f>MAX($B$6*$B$2-(1-$F$2)/(1-$F$2^D$17)*($A197-$F$2^(D$17-1)*$B$4*$I$3),0.000001)</f>
        <v>2.937680706968095</v>
      </c>
      <c r="E197" s="1">
        <f>(1-$F$2^D$17)*($M$2+$B$7*LN(D197))/(1-$F$2)+(1-$F$2^(D$17-1))*$R$4+$F$2^(D$17-1)*$M$4</f>
        <v>116.18247229388308</v>
      </c>
      <c r="F197" s="1">
        <f>MAX($B$6*$B$2-(1-$F$2)/(1-$F$2^F$17)*($A197-$F$2^(F$17-1)*$B$4*$I$3),0.000001)</f>
        <v>10.129093281160667</v>
      </c>
      <c r="G197" s="1">
        <f>(1-$F$2^F$17)*($M$2+$B$7*LN(F197))/(1-$F$2)+(1-$F$2^(F$17-1))*$R$4+$F$2^(F$17-1)*$M$4</f>
        <v>116.82503068624882</v>
      </c>
      <c r="H197" s="1">
        <f>MAX($B$6*$B$2-(1-$F$2)/(1-$F$2^H$17)*($A197-$F$2^(H$17-1)*$B$4*$I$3),0.000001)</f>
        <v>13.705961560456362</v>
      </c>
      <c r="I197" s="1">
        <f>(1-$F$2^H$17)*($M$2+$B$7*LN(H197))/(1-$F$2)+(1-$F$2^(H$17-1))*$R$4+$F$2^(H$17-1)*$M$4</f>
        <v>116.86428201717493</v>
      </c>
      <c r="J197" s="1">
        <f>MAX($B$6*$B$2-(1-$F$2)/(1-$F$2^J$17)*($A197-$F$2^(J$17-1)*$B$4*$I$3),0.000001)</f>
        <v>15.8371224102159</v>
      </c>
      <c r="K197" s="1">
        <f>(1-$F$2^J$17)*($M$2+$B$7*LN(J197))/(1-$F$2)+(1-$F$2^(J$17-1))*$R$4+$F$2^(J$17-1)*$M$4</f>
        <v>116.82632504671639</v>
      </c>
      <c r="L197" s="1">
        <f>MAX($B$6*$B$2-(1-$F$2)/(1-$F$2^L$17)*($A197-$F$2^(L$17-1)*$B$4*$I$3),0.000001)</f>
        <v>17.24554653815182</v>
      </c>
      <c r="M197" s="1">
        <f>(1-$F$2^L$17)*($M$2+$B$7*LN(L197))/(1-$F$2)+(1-$F$2^(L$17-1))*$R$4+$F$2^(L$17-1)*$M$4</f>
        <v>116.76775321639873</v>
      </c>
      <c r="N197" s="1">
        <f>MAX($B$6*$B$2-(1-$F$2)/(1-$F$2^N$17)*($A197-$F$2^(N$17-1)*$B$4*$I$3),0.000001)</f>
        <v>18.241099301403565</v>
      </c>
      <c r="O197" s="1">
        <f>(1-$F$2^N$17)*($M$2+$B$7*LN(N197))/(1-$F$2)+(1-$F$2^(N$17-1))*$R$4+$F$2^(N$17-1)*$M$4</f>
        <v>116.70412320874044</v>
      </c>
      <c r="P197" s="1">
        <f t="shared" si="44"/>
        <v>27</v>
      </c>
      <c r="Q197" s="1">
        <f>$R$3/(1-$B$4)</f>
        <v>115.82106318787385</v>
      </c>
      <c r="R197" s="1">
        <f>LN((1-$B$6)*$B$3*$B$2)+$B$7*LN($B$6*$B$3*$B$2+$F$2*Y197)+$B$4*$R$3/(1-$B$4)</f>
        <v>116.41105720834321</v>
      </c>
      <c r="T197" s="1">
        <f t="shared" si="33"/>
        <v>116.86428201717493</v>
      </c>
      <c r="U197" s="1">
        <f t="shared" si="34"/>
        <v>67.44271763354334</v>
      </c>
      <c r="V197" s="1">
        <f t="shared" si="32"/>
        <v>13.705961560456362</v>
      </c>
      <c r="W197" s="1"/>
      <c r="X197" s="1">
        <f t="shared" si="35"/>
        <v>116.86428201717493</v>
      </c>
      <c r="Y197" s="1">
        <f>IF(X197=C197,$I$3,(Z197-$B$6*$B$2+A197)/$F$2)</f>
        <v>67.44271763354334</v>
      </c>
      <c r="Z197" s="1">
        <f t="shared" si="36"/>
        <v>13.705961560456362</v>
      </c>
      <c r="AA197" s="1">
        <f t="shared" si="37"/>
      </c>
      <c r="AB197" s="1">
        <f t="shared" si="38"/>
      </c>
      <c r="AC197" s="1">
        <f t="shared" si="39"/>
      </c>
      <c r="AD197" s="1">
        <f t="shared" si="40"/>
        <v>13.705961560456362</v>
      </c>
      <c r="AE197" s="1">
        <f t="shared" si="41"/>
      </c>
      <c r="AF197">
        <f t="shared" si="42"/>
      </c>
      <c r="AG197">
        <f t="shared" si="43"/>
      </c>
    </row>
    <row r="198" spans="1:33" ht="12.75">
      <c r="A198" s="1">
        <f>A197+$I$3/100</f>
        <v>77.46055200072652</v>
      </c>
      <c r="B198" s="1">
        <f>MAX($B$6*$B$2-A198+$B$4*$I$3,0.00001)</f>
        <v>1E-05</v>
      </c>
      <c r="C198" s="1">
        <f>$M$2+$B$7*LN(B198)+$M$4</f>
        <v>111.03842940027327</v>
      </c>
      <c r="D198" s="1">
        <f>MAX($B$6*$B$2-(1-$F$2)/(1-$F$2^D$17)*($A198-$F$2^(D$17-1)*$B$4*$I$3),0.000001)</f>
        <v>2.7802768189733413</v>
      </c>
      <c r="E198" s="1">
        <f>(1-$F$2^D$17)*($M$2+$B$7*LN(D198))/(1-$F$2)+(1-$F$2^(D$17-1))*$R$4+$F$2^(D$17-1)*$M$4</f>
        <v>116.13008705442996</v>
      </c>
      <c r="F198" s="1">
        <f>MAX($B$6*$B$2-(1-$F$2)/(1-$F$2^F$17)*($A198-$F$2^(F$17-1)*$B$4*$I$3),0.000001)</f>
        <v>10.018876053316593</v>
      </c>
      <c r="G198" s="1">
        <f>(1-$F$2^F$17)*($M$2+$B$7*LN(F198))/(1-$F$2)+(1-$F$2^(F$17-1))*$R$4+$F$2^(F$17-1)*$M$4</f>
        <v>116.81016745714965</v>
      </c>
      <c r="H198" s="1">
        <f>MAX($B$6*$B$2-(1-$F$2)/(1-$F$2^H$17)*($A198-$F$2^(H$17-1)*$B$4*$I$3),0.000001)</f>
        <v>13.619214056558398</v>
      </c>
      <c r="I198" s="1">
        <f>(1-$F$2^H$17)*($M$2+$B$7*LN(H198))/(1-$F$2)+(1-$F$2^(H$17-1))*$R$4+$F$2^(H$17-1)*$M$4</f>
        <v>116.853322823092</v>
      </c>
      <c r="J198" s="1">
        <f>MAX($B$6*$B$2-(1-$F$2)/(1-$F$2^J$17)*($A198-$F$2^(J$17-1)*$B$4*$I$3),0.000001)</f>
        <v>15.764358579442868</v>
      </c>
      <c r="K198" s="1">
        <f>(1-$F$2^J$17)*($M$2+$B$7*LN(J198))/(1-$F$2)+(1-$F$2^(J$17-1))*$R$4+$F$2^(J$17-1)*$M$4</f>
        <v>116.81684886342522</v>
      </c>
      <c r="L198" s="1">
        <f>MAX($B$6*$B$2-(1-$F$2)/(1-$F$2^L$17)*($A198-$F$2^(L$17-1)*$B$4*$I$3),0.000001)</f>
        <v>17.182024122745702</v>
      </c>
      <c r="M198" s="1">
        <f>(1-$F$2^L$17)*($M$2+$B$7*LN(L198))/(1-$F$2)+(1-$F$2^(L$17-1))*$R$4+$F$2^(L$17-1)*$M$4</f>
        <v>116.7590549193365</v>
      </c>
      <c r="N198" s="1">
        <f>MAX($B$6*$B$2-(1-$F$2)/(1-$F$2^N$17)*($A198-$F$2^(N$17-1)*$B$4*$I$3),0.000001)</f>
        <v>18.184109234046872</v>
      </c>
      <c r="O198" s="1">
        <f>(1-$F$2^N$17)*($M$2+$B$7*LN(N198))/(1-$F$2)+(1-$F$2^(N$17-1))*$R$4+$F$2^(N$17-1)*$M$4</f>
        <v>116.69590194788013</v>
      </c>
      <c r="P198" s="1">
        <f t="shared" si="44"/>
        <v>27</v>
      </c>
      <c r="Q198" s="1">
        <f>$R$3/(1-$B$4)</f>
        <v>115.82106318787385</v>
      </c>
      <c r="R198" s="1">
        <f>LN((1-$B$6)*$B$3*$B$2)+$B$7*LN($B$6*$B$3*$B$2+$F$2*Y198)+$B$4*$R$3/(1-$B$4)</f>
        <v>116.41226617306442</v>
      </c>
      <c r="T198" s="1">
        <f t="shared" si="33"/>
        <v>116.853322823092</v>
      </c>
      <c r="U198" s="1">
        <f t="shared" si="34"/>
        <v>67.678411143806</v>
      </c>
      <c r="V198" s="1">
        <f t="shared" si="32"/>
        <v>13.619214056558398</v>
      </c>
      <c r="W198" s="1"/>
      <c r="X198" s="1">
        <f t="shared" si="35"/>
        <v>116.853322823092</v>
      </c>
      <c r="Y198" s="1">
        <f>IF(X198=C198,$I$3,(Z198-$B$6*$B$2+A198)/$F$2)</f>
        <v>67.678411143806</v>
      </c>
      <c r="Z198" s="1">
        <f t="shared" si="36"/>
        <v>13.619214056558398</v>
      </c>
      <c r="AA198" s="1">
        <f t="shared" si="37"/>
      </c>
      <c r="AB198" s="1">
        <f t="shared" si="38"/>
      </c>
      <c r="AC198" s="1">
        <f t="shared" si="39"/>
      </c>
      <c r="AD198" s="1">
        <f t="shared" si="40"/>
        <v>13.619214056558398</v>
      </c>
      <c r="AE198" s="1">
        <f t="shared" si="41"/>
      </c>
      <c r="AF198">
        <f t="shared" si="42"/>
      </c>
      <c r="AG198">
        <f t="shared" si="43"/>
      </c>
    </row>
    <row r="199" spans="1:33" ht="12.75">
      <c r="A199" s="1">
        <f>A198+$I$3/100</f>
        <v>77.76001289763654</v>
      </c>
      <c r="B199" s="1">
        <f>MAX($B$6*$B$2-A199+$B$4*$I$3,0.00001)</f>
        <v>1E-05</v>
      </c>
      <c r="C199" s="1">
        <f>$M$2+$B$7*LN(B199)+$M$4</f>
        <v>111.03842940027327</v>
      </c>
      <c r="D199" s="1">
        <f>MAX($B$6*$B$2-(1-$F$2)/(1-$F$2^D$17)*($A199-$F$2^(D$17-1)*$B$4*$I$3),0.000001)</f>
        <v>2.622872930978584</v>
      </c>
      <c r="E199" s="1">
        <f>(1-$F$2^D$17)*($M$2+$B$7*LN(D199))/(1-$F$2)+(1-$F$2^(D$17-1))*$R$4+$F$2^(D$17-1)*$M$4</f>
        <v>116.0746479738847</v>
      </c>
      <c r="F199" s="1">
        <f>MAX($B$6*$B$2-(1-$F$2)/(1-$F$2^F$17)*($A199-$F$2^(F$17-1)*$B$4*$I$3),0.000001)</f>
        <v>9.908658825472521</v>
      </c>
      <c r="G199" s="1">
        <f>(1-$F$2^F$17)*($M$2+$B$7*LN(F199))/(1-$F$2)+(1-$F$2^(F$17-1))*$R$4+$F$2^(F$17-1)*$M$4</f>
        <v>116.79513981061046</v>
      </c>
      <c r="H199" s="1">
        <f>MAX($B$6*$B$2-(1-$F$2)/(1-$F$2^H$17)*($A199-$F$2^(H$17-1)*$B$4*$I$3),0.000001)</f>
        <v>13.532466552660434</v>
      </c>
      <c r="I199" s="1">
        <f>(1-$F$2^H$17)*($M$2+$B$7*LN(H199))/(1-$F$2)+(1-$F$2^(H$17-1))*$R$4+$F$2^(H$17-1)*$M$4</f>
        <v>116.84229360099172</v>
      </c>
      <c r="J199" s="1">
        <f>MAX($B$6*$B$2-(1-$F$2)/(1-$F$2^J$17)*($A199-$F$2^(J$17-1)*$B$4*$I$3),0.000001)</f>
        <v>15.691594748669838</v>
      </c>
      <c r="K199" s="1">
        <f>(1-$F$2^J$17)*($M$2+$B$7*LN(J199))/(1-$F$2)+(1-$F$2^(J$17-1))*$R$4+$F$2^(J$17-1)*$M$4</f>
        <v>116.80732883941214</v>
      </c>
      <c r="L199" s="1">
        <f>MAX($B$6*$B$2-(1-$F$2)/(1-$F$2^L$17)*($A199-$F$2^(L$17-1)*$B$4*$I$3),0.000001)</f>
        <v>17.118501707339583</v>
      </c>
      <c r="M199" s="1">
        <f>(1-$F$2^L$17)*($M$2+$B$7*LN(L199))/(1-$F$2)+(1-$F$2^(L$17-1))*$R$4+$F$2^(L$17-1)*$M$4</f>
        <v>116.75032440480315</v>
      </c>
      <c r="N199" s="1">
        <f>MAX($B$6*$B$2-(1-$F$2)/(1-$F$2^N$17)*($A199-$F$2^(N$17-1)*$B$4*$I$3),0.000001)</f>
        <v>18.12711916669017</v>
      </c>
      <c r="O199" s="1">
        <f>(1-$F$2^N$17)*($M$2+$B$7*LN(N199))/(1-$F$2)+(1-$F$2^(N$17-1))*$R$4+$F$2^(N$17-1)*$M$4</f>
        <v>116.68765488062336</v>
      </c>
      <c r="P199" s="1">
        <f t="shared" si="44"/>
        <v>27</v>
      </c>
      <c r="Q199" s="1">
        <f>$R$3/(1-$B$4)</f>
        <v>115.82106318787385</v>
      </c>
      <c r="R199" s="1">
        <f>LN((1-$B$6)*$B$3*$B$2)+$B$7*LN($B$6*$B$3*$B$2+$F$2*Y199)+$B$4*$R$3/(1-$B$4)</f>
        <v>116.41347222164387</v>
      </c>
      <c r="T199" s="1">
        <f t="shared" si="33"/>
        <v>116.84229360099172</v>
      </c>
      <c r="U199" s="1">
        <f t="shared" si="34"/>
        <v>67.91410465406868</v>
      </c>
      <c r="V199" s="1">
        <f t="shared" si="32"/>
        <v>13.532466552660434</v>
      </c>
      <c r="W199" s="1"/>
      <c r="X199" s="1">
        <f t="shared" si="35"/>
        <v>116.84229360099172</v>
      </c>
      <c r="Y199" s="1">
        <f>IF(X199=C199,$I$3,(Z199-$B$6*$B$2+A199)/$F$2)</f>
        <v>67.91410465406868</v>
      </c>
      <c r="Z199" s="1">
        <f t="shared" si="36"/>
        <v>13.532466552660434</v>
      </c>
      <c r="AA199" s="1">
        <f t="shared" si="37"/>
      </c>
      <c r="AB199" s="1">
        <f t="shared" si="38"/>
      </c>
      <c r="AC199" s="1">
        <f t="shared" si="39"/>
      </c>
      <c r="AD199" s="1">
        <f t="shared" si="40"/>
        <v>13.532466552660434</v>
      </c>
      <c r="AE199" s="1">
        <f t="shared" si="41"/>
      </c>
      <c r="AF199">
        <f t="shared" si="42"/>
      </c>
      <c r="AG199">
        <f t="shared" si="43"/>
      </c>
    </row>
    <row r="200" spans="1:33" ht="12.75">
      <c r="A200" s="1">
        <f>A199+$I$3/100</f>
        <v>78.05947379454656</v>
      </c>
      <c r="B200" s="1">
        <f>MAX($B$6*$B$2-A200+$B$4*$I$3,0.00001)</f>
        <v>1E-05</v>
      </c>
      <c r="C200" s="1">
        <f>$M$2+$B$7*LN(B200)+$M$4</f>
        <v>111.03842940027327</v>
      </c>
      <c r="D200" s="1">
        <f>MAX($B$6*$B$2-(1-$F$2)/(1-$F$2^D$17)*($A200-$F$2^(D$17-1)*$B$4*$I$3),0.000001)</f>
        <v>2.4654690429838304</v>
      </c>
      <c r="E200" s="1">
        <f>(1-$F$2^D$17)*($M$2+$B$7*LN(D200))/(1-$F$2)+(1-$F$2^(D$17-1))*$R$4+$F$2^(D$17-1)*$M$4</f>
        <v>116.01577683787266</v>
      </c>
      <c r="F200" s="1">
        <f>MAX($B$6*$B$2-(1-$F$2)/(1-$F$2^F$17)*($A200-$F$2^(F$17-1)*$B$4*$I$3),0.000001)</f>
        <v>9.798441597628447</v>
      </c>
      <c r="G200" s="1">
        <f>(1-$F$2^F$17)*($M$2+$B$7*LN(F200))/(1-$F$2)+(1-$F$2^(F$17-1))*$R$4+$F$2^(F$17-1)*$M$4</f>
        <v>116.77994406832352</v>
      </c>
      <c r="H200" s="1">
        <f>MAX($B$6*$B$2-(1-$F$2)/(1-$F$2^H$17)*($A200-$F$2^(H$17-1)*$B$4*$I$3),0.000001)</f>
        <v>13.44571904876247</v>
      </c>
      <c r="I200" s="1">
        <f>(1-$F$2^H$17)*($M$2+$B$7*LN(H200))/(1-$F$2)+(1-$F$2^(H$17-1))*$R$4+$F$2^(H$17-1)*$M$4</f>
        <v>116.83119345017334</v>
      </c>
      <c r="J200" s="1">
        <f>MAX($B$6*$B$2-(1-$F$2)/(1-$F$2^J$17)*($A200-$F$2^(J$17-1)*$B$4*$I$3),0.000001)</f>
        <v>15.618830917896807</v>
      </c>
      <c r="K200" s="1">
        <f>(1-$F$2^J$17)*($M$2+$B$7*LN(J200))/(1-$F$2)+(1-$F$2^(J$17-1))*$R$4+$F$2^(J$17-1)*$M$4</f>
        <v>116.79776456714052</v>
      </c>
      <c r="L200" s="1">
        <f>MAX($B$6*$B$2-(1-$F$2)/(1-$F$2^L$17)*($A200-$F$2^(L$17-1)*$B$4*$I$3),0.000001)</f>
        <v>17.05497929193346</v>
      </c>
      <c r="M200" s="1">
        <f>(1-$F$2^L$17)*($M$2+$B$7*LN(L200))/(1-$F$2)+(1-$F$2^(L$17-1))*$R$4+$F$2^(L$17-1)*$M$4</f>
        <v>116.74156143325166</v>
      </c>
      <c r="N200" s="1">
        <f>MAX($B$6*$B$2-(1-$F$2)/(1-$F$2^N$17)*($A200-$F$2^(N$17-1)*$B$4*$I$3),0.000001)</f>
        <v>18.070129099333478</v>
      </c>
      <c r="O200" s="1">
        <f>(1-$F$2^N$17)*($M$2+$B$7*LN(N200))/(1-$F$2)+(1-$F$2^(N$17-1))*$R$4+$F$2^(N$17-1)*$M$4</f>
        <v>116.67938184444813</v>
      </c>
      <c r="P200" s="1">
        <f t="shared" si="44"/>
        <v>27</v>
      </c>
      <c r="Q200" s="1">
        <f>$R$3/(1-$B$4)</f>
        <v>115.82106318787385</v>
      </c>
      <c r="R200" s="1">
        <f>LN((1-$B$6)*$B$3*$B$2)+$B$7*LN($B$6*$B$3*$B$2+$F$2*Y200)+$B$4*$R$3/(1-$B$4)</f>
        <v>116.41467536811571</v>
      </c>
      <c r="T200" s="1">
        <f t="shared" si="33"/>
        <v>116.83119345017334</v>
      </c>
      <c r="U200" s="1">
        <f t="shared" si="34"/>
        <v>68.14979816433134</v>
      </c>
      <c r="V200" s="1">
        <f t="shared" si="32"/>
        <v>13.44571904876247</v>
      </c>
      <c r="W200" s="1"/>
      <c r="X200" s="1">
        <f t="shared" si="35"/>
        <v>116.83119345017334</v>
      </c>
      <c r="Y200" s="1">
        <f>IF(X200=C200,$I$3,(Z200-$B$6*$B$2+A200)/$F$2)</f>
        <v>68.14979816433134</v>
      </c>
      <c r="Z200" s="1">
        <f t="shared" si="36"/>
        <v>13.44571904876247</v>
      </c>
      <c r="AA200" s="1">
        <f t="shared" si="37"/>
      </c>
      <c r="AB200" s="1">
        <f t="shared" si="38"/>
      </c>
      <c r="AC200" s="1">
        <f t="shared" si="39"/>
      </c>
      <c r="AD200" s="1">
        <f t="shared" si="40"/>
        <v>13.44571904876247</v>
      </c>
      <c r="AE200" s="1">
        <f t="shared" si="41"/>
      </c>
      <c r="AF200">
        <f t="shared" si="42"/>
      </c>
      <c r="AG200">
        <f t="shared" si="43"/>
      </c>
    </row>
    <row r="201" spans="1:33" ht="12.75">
      <c r="A201" s="1">
        <f>A200+$I$3/100</f>
        <v>78.35893469145658</v>
      </c>
      <c r="B201" s="1">
        <f>MAX($B$6*$B$2-A201+$B$4*$I$3,0.00001)</f>
        <v>1E-05</v>
      </c>
      <c r="C201" s="1">
        <f>$M$2+$B$7*LN(B201)+$M$4</f>
        <v>111.03842940027327</v>
      </c>
      <c r="D201" s="1">
        <f>MAX($B$6*$B$2-(1-$F$2)/(1-$F$2^D$17)*($A201-$F$2^(D$17-1)*$B$4*$I$3),0.000001)</f>
        <v>2.3080651549890767</v>
      </c>
      <c r="E201" s="1">
        <f>(1-$F$2^D$17)*($M$2+$B$7*LN(D201))/(1-$F$2)+(1-$F$2^(D$17-1))*$R$4+$F$2^(D$17-1)*$M$4</f>
        <v>115.95302050465709</v>
      </c>
      <c r="F201" s="1">
        <f>MAX($B$6*$B$2-(1-$F$2)/(1-$F$2^F$17)*($A201-$F$2^(F$17-1)*$B$4*$I$3),0.000001)</f>
        <v>9.688224369784376</v>
      </c>
      <c r="G201" s="1">
        <f>(1-$F$2^F$17)*($M$2+$B$7*LN(F201))/(1-$F$2)+(1-$F$2^(F$17-1))*$R$4+$F$2^(F$17-1)*$M$4</f>
        <v>116.76457642714804</v>
      </c>
      <c r="H201" s="1">
        <f>MAX($B$6*$B$2-(1-$F$2)/(1-$F$2^H$17)*($A201-$F$2^(H$17-1)*$B$4*$I$3),0.000001)</f>
        <v>13.358971544864506</v>
      </c>
      <c r="I201" s="1">
        <f>(1-$F$2^H$17)*($M$2+$B$7*LN(H201))/(1-$F$2)+(1-$F$2^(H$17-1))*$R$4+$F$2^(H$17-1)*$M$4</f>
        <v>116.82002145244631</v>
      </c>
      <c r="J201" s="1">
        <f>MAX($B$6*$B$2-(1-$F$2)/(1-$F$2^J$17)*($A201-$F$2^(J$17-1)*$B$4*$I$3),0.000001)</f>
        <v>15.546067087123777</v>
      </c>
      <c r="K201" s="1">
        <f>(1-$F$2^J$17)*($M$2+$B$7*LN(J201))/(1-$F$2)+(1-$F$2^(J$17-1))*$R$4+$F$2^(J$17-1)*$M$4</f>
        <v>116.78815563336465</v>
      </c>
      <c r="L201" s="1">
        <f>MAX($B$6*$B$2-(1-$F$2)/(1-$F$2^L$17)*($A201-$F$2^(L$17-1)*$B$4*$I$3),0.000001)</f>
        <v>16.991456876527337</v>
      </c>
      <c r="M201" s="1">
        <f>(1-$F$2^L$17)*($M$2+$B$7*LN(L201))/(1-$F$2)+(1-$F$2^(L$17-1))*$R$4+$F$2^(L$17-1)*$M$4</f>
        <v>116.73276576245344</v>
      </c>
      <c r="N201" s="1">
        <f>MAX($B$6*$B$2-(1-$F$2)/(1-$F$2^N$17)*($A201-$F$2^(N$17-1)*$B$4*$I$3),0.000001)</f>
        <v>18.01313903197678</v>
      </c>
      <c r="O201" s="1">
        <f>(1-$F$2^N$17)*($M$2+$B$7*LN(N201))/(1-$F$2)+(1-$F$2^(N$17-1))*$R$4+$F$2^(N$17-1)*$M$4</f>
        <v>116.67108267529238</v>
      </c>
      <c r="P201" s="1">
        <f t="shared" si="44"/>
        <v>27</v>
      </c>
      <c r="Q201" s="1">
        <f>$R$3/(1-$B$4)</f>
        <v>115.82106318787385</v>
      </c>
      <c r="R201" s="1">
        <f>LN((1-$B$6)*$B$3*$B$2)+$B$7*LN($B$6*$B$3*$B$2+$F$2*Y201)+$B$4*$R$3/(1-$B$4)</f>
        <v>116.4158756264131</v>
      </c>
      <c r="T201" s="1">
        <f t="shared" si="33"/>
        <v>116.82002145244631</v>
      </c>
      <c r="U201" s="1">
        <f t="shared" si="34"/>
        <v>68.38549167459401</v>
      </c>
      <c r="V201" s="1">
        <f t="shared" si="32"/>
        <v>13.358971544864506</v>
      </c>
      <c r="W201" s="1"/>
      <c r="X201" s="1">
        <f t="shared" si="35"/>
        <v>116.82002145244631</v>
      </c>
      <c r="Y201" s="1">
        <f>IF(X201=C201,$I$3,(Z201-$B$6*$B$2+A201)/$F$2)</f>
        <v>68.38549167459401</v>
      </c>
      <c r="Z201" s="1">
        <f t="shared" si="36"/>
        <v>13.358971544864506</v>
      </c>
      <c r="AA201" s="1">
        <f t="shared" si="37"/>
      </c>
      <c r="AB201" s="1">
        <f t="shared" si="38"/>
      </c>
      <c r="AC201" s="1">
        <f t="shared" si="39"/>
      </c>
      <c r="AD201" s="1">
        <f t="shared" si="40"/>
        <v>13.358971544864506</v>
      </c>
      <c r="AE201" s="1">
        <f t="shared" si="41"/>
      </c>
      <c r="AF201">
        <f t="shared" si="42"/>
      </c>
      <c r="AG201">
        <f t="shared" si="43"/>
      </c>
    </row>
    <row r="202" spans="1:33" ht="12.75">
      <c r="A202" s="1">
        <f>A201+$I$3/100</f>
        <v>78.6583955883666</v>
      </c>
      <c r="B202" s="1">
        <f>MAX($B$6*$B$2-A202+$B$4*$I$3,0.00001)</f>
        <v>1E-05</v>
      </c>
      <c r="C202" s="1">
        <f>$M$2+$B$7*LN(B202)+$M$4</f>
        <v>111.03842940027327</v>
      </c>
      <c r="D202" s="1">
        <f>MAX($B$6*$B$2-(1-$F$2)/(1-$F$2^D$17)*($A202-$F$2^(D$17-1)*$B$4*$I$3),0.000001)</f>
        <v>2.150661266994323</v>
      </c>
      <c r="E202" s="1">
        <f>(1-$F$2^D$17)*($M$2+$B$7*LN(D202))/(1-$F$2)+(1-$F$2^(D$17-1))*$R$4+$F$2^(D$17-1)*$M$4</f>
        <v>115.88582970533889</v>
      </c>
      <c r="F202" s="1">
        <f>MAX($B$6*$B$2-(1-$F$2)/(1-$F$2^F$17)*($A202-$F$2^(F$17-1)*$B$4*$I$3),0.000001)</f>
        <v>9.5780071419403</v>
      </c>
      <c r="G202" s="1">
        <f>(1-$F$2^F$17)*($M$2+$B$7*LN(F202))/(1-$F$2)+(1-$F$2^(F$17-1))*$R$4+$F$2^(F$17-1)*$M$4</f>
        <v>116.74903295339683</v>
      </c>
      <c r="H202" s="1">
        <f>MAX($B$6*$B$2-(1-$F$2)/(1-$F$2^H$17)*($A202-$F$2^(H$17-1)*$B$4*$I$3),0.000001)</f>
        <v>13.272224040966545</v>
      </c>
      <c r="I202" s="1">
        <f>(1-$F$2^H$17)*($M$2+$B$7*LN(H202))/(1-$F$2)+(1-$F$2^(H$17-1))*$R$4+$F$2^(H$17-1)*$M$4</f>
        <v>116.80877667167456</v>
      </c>
      <c r="J202" s="1">
        <f>MAX($B$6*$B$2-(1-$F$2)/(1-$F$2^J$17)*($A202-$F$2^(J$17-1)*$B$4*$I$3),0.000001)</f>
        <v>15.473303256350746</v>
      </c>
      <c r="K202" s="1">
        <f>(1-$F$2^J$17)*($M$2+$B$7*LN(J202))/(1-$F$2)+(1-$F$2^(J$17-1))*$R$4+$F$2^(J$17-1)*$M$4</f>
        <v>116.77850161902253</v>
      </c>
      <c r="L202" s="1">
        <f>MAX($B$6*$B$2-(1-$F$2)/(1-$F$2^L$17)*($A202-$F$2^(L$17-1)*$B$4*$I$3),0.000001)</f>
        <v>16.927934461121218</v>
      </c>
      <c r="M202" s="1">
        <f>(1-$F$2^L$17)*($M$2+$B$7*LN(L202))/(1-$F$2)+(1-$F$2^(L$17-1))*$R$4+$F$2^(L$17-1)*$M$4</f>
        <v>116.72393714745803</v>
      </c>
      <c r="N202" s="1">
        <f>MAX($B$6*$B$2-(1-$F$2)/(1-$F$2^N$17)*($A202-$F$2^(N$17-1)*$B$4*$I$3),0.000001)</f>
        <v>17.956148964620084</v>
      </c>
      <c r="O202" s="1">
        <f>(1-$F$2^N$17)*($M$2+$B$7*LN(N202))/(1-$F$2)+(1-$F$2^(N$17-1))*$R$4+$F$2^(N$17-1)*$M$4</f>
        <v>116.66275720753437</v>
      </c>
      <c r="P202" s="1">
        <f t="shared" si="44"/>
        <v>27</v>
      </c>
      <c r="Q202" s="1">
        <f>$R$3/(1-$B$4)</f>
        <v>115.82106318787385</v>
      </c>
      <c r="R202" s="1">
        <f>LN((1-$B$6)*$B$3*$B$2)+$B$7*LN($B$6*$B$3*$B$2+$F$2*Y202)+$B$4*$R$3/(1-$B$4)</f>
        <v>116.41707301036905</v>
      </c>
      <c r="T202" s="1">
        <f t="shared" si="33"/>
        <v>116.80877667167456</v>
      </c>
      <c r="U202" s="1">
        <f t="shared" si="34"/>
        <v>68.62118518485669</v>
      </c>
      <c r="V202" s="1">
        <f t="shared" si="32"/>
        <v>13.272224040966545</v>
      </c>
      <c r="W202" s="1"/>
      <c r="X202" s="1">
        <f t="shared" si="35"/>
        <v>116.80877667167456</v>
      </c>
      <c r="Y202" s="1">
        <f>IF(X202=C202,$I$3,(Z202-$B$6*$B$2+A202)/$F$2)</f>
        <v>68.62118518485669</v>
      </c>
      <c r="Z202" s="1">
        <f t="shared" si="36"/>
        <v>13.272224040966545</v>
      </c>
      <c r="AA202" s="1">
        <f t="shared" si="37"/>
      </c>
      <c r="AB202" s="1">
        <f t="shared" si="38"/>
      </c>
      <c r="AC202" s="1">
        <f t="shared" si="39"/>
      </c>
      <c r="AD202" s="1">
        <f t="shared" si="40"/>
        <v>13.272224040966545</v>
      </c>
      <c r="AE202" s="1">
        <f t="shared" si="41"/>
      </c>
      <c r="AF202">
        <f t="shared" si="42"/>
      </c>
      <c r="AG202">
        <f t="shared" si="43"/>
      </c>
    </row>
    <row r="203" spans="1:33" ht="12.75">
      <c r="A203" s="1">
        <f>A202+$I$3/100</f>
        <v>78.95785648527662</v>
      </c>
      <c r="B203" s="1">
        <f>MAX($B$6*$B$2-A203+$B$4*$I$3,0.00001)</f>
        <v>1E-05</v>
      </c>
      <c r="C203" s="1">
        <f>$M$2+$B$7*LN(B203)+$M$4</f>
        <v>111.03842940027327</v>
      </c>
      <c r="D203" s="1">
        <f>MAX($B$6*$B$2-(1-$F$2)/(1-$F$2^D$17)*($A203-$F$2^(D$17-1)*$B$4*$I$3),0.000001)</f>
        <v>1.9932573789995693</v>
      </c>
      <c r="E203" s="1">
        <f>(1-$F$2^D$17)*($M$2+$B$7*LN(D203))/(1-$F$2)+(1-$F$2^(D$17-1))*$R$4+$F$2^(D$17-1)*$M$4</f>
        <v>115.81352977167404</v>
      </c>
      <c r="F203" s="1">
        <f>MAX($B$6*$B$2-(1-$F$2)/(1-$F$2^F$17)*($A203-$F$2^(F$17-1)*$B$4*$I$3),0.000001)</f>
        <v>9.46778991409623</v>
      </c>
      <c r="G203" s="1">
        <f>(1-$F$2^F$17)*($M$2+$B$7*LN(F203))/(1-$F$2)+(1-$F$2^(F$17-1))*$R$4+$F$2^(F$17-1)*$M$4</f>
        <v>116.7333095767922</v>
      </c>
      <c r="H203" s="1">
        <f>MAX($B$6*$B$2-(1-$F$2)/(1-$F$2^H$17)*($A203-$F$2^(H$17-1)*$B$4*$I$3),0.000001)</f>
        <v>13.185476537068581</v>
      </c>
      <c r="I203" s="1">
        <f>(1-$F$2^H$17)*($M$2+$B$7*LN(H203))/(1-$F$2)+(1-$F$2^(H$17-1))*$R$4+$F$2^(H$17-1)*$M$4</f>
        <v>116.79745815330577</v>
      </c>
      <c r="J203" s="1">
        <f>MAX($B$6*$B$2-(1-$F$2)/(1-$F$2^J$17)*($A203-$F$2^(J$17-1)*$B$4*$I$3),0.000001)</f>
        <v>15.400539425577715</v>
      </c>
      <c r="K203" s="1">
        <f>(1-$F$2^J$17)*($M$2+$B$7*LN(J203))/(1-$F$2)+(1-$F$2^(J$17-1))*$R$4+$F$2^(J$17-1)*$M$4</f>
        <v>116.76880209912619</v>
      </c>
      <c r="L203" s="1">
        <f>MAX($B$6*$B$2-(1-$F$2)/(1-$F$2^L$17)*($A203-$F$2^(L$17-1)*$B$4*$I$3),0.000001)</f>
        <v>16.8644120457151</v>
      </c>
      <c r="M203" s="1">
        <f>(1-$F$2^L$17)*($M$2+$B$7*LN(L203))/(1-$F$2)+(1-$F$2^(L$17-1))*$R$4+$F$2^(L$17-1)*$M$4</f>
        <v>116.71507534055229</v>
      </c>
      <c r="N203" s="1">
        <f>MAX($B$6*$B$2-(1-$F$2)/(1-$F$2^N$17)*($A203-$F$2^(N$17-1)*$B$4*$I$3),0.000001)</f>
        <v>17.899158897263387</v>
      </c>
      <c r="O203" s="1">
        <f>(1-$F$2^N$17)*($M$2+$B$7*LN(N203))/(1-$F$2)+(1-$F$2^(N$17-1))*$R$4+$F$2^(N$17-1)*$M$4</f>
        <v>116.65440527397286</v>
      </c>
      <c r="P203" s="1">
        <f t="shared" si="44"/>
        <v>27</v>
      </c>
      <c r="Q203" s="1">
        <f>$R$3/(1-$B$4)</f>
        <v>115.82106318787385</v>
      </c>
      <c r="R203" s="1">
        <f>LN((1-$B$6)*$B$3*$B$2)+$B$7*LN($B$6*$B$3*$B$2+$F$2*Y203)+$B$4*$R$3/(1-$B$4)</f>
        <v>116.41826753371744</v>
      </c>
      <c r="T203" s="1">
        <f t="shared" si="33"/>
        <v>116.79745815330577</v>
      </c>
      <c r="U203" s="1">
        <f t="shared" si="34"/>
        <v>68.85687869511933</v>
      </c>
      <c r="V203" s="1">
        <f t="shared" si="32"/>
        <v>13.185476537068581</v>
      </c>
      <c r="W203" s="1"/>
      <c r="X203" s="1">
        <f t="shared" si="35"/>
        <v>116.79745815330577</v>
      </c>
      <c r="Y203" s="1">
        <f>IF(X203=C203,$I$3,(Z203-$B$6*$B$2+A203)/$F$2)</f>
        <v>68.85687869511933</v>
      </c>
      <c r="Z203" s="1">
        <f t="shared" si="36"/>
        <v>13.185476537068581</v>
      </c>
      <c r="AA203" s="1">
        <f t="shared" si="37"/>
      </c>
      <c r="AB203" s="1">
        <f t="shared" si="38"/>
      </c>
      <c r="AC203" s="1">
        <f t="shared" si="39"/>
      </c>
      <c r="AD203" s="1">
        <f t="shared" si="40"/>
        <v>13.185476537068581</v>
      </c>
      <c r="AE203" s="1">
        <f t="shared" si="41"/>
      </c>
      <c r="AF203">
        <f t="shared" si="42"/>
      </c>
      <c r="AG203">
        <f t="shared" si="43"/>
      </c>
    </row>
    <row r="204" spans="1:33" ht="12.75">
      <c r="A204" s="1">
        <f>A203+$I$3/100</f>
        <v>79.25731738218664</v>
      </c>
      <c r="B204" s="1">
        <f>MAX($B$6*$B$2-A204+$B$4*$I$3,0.00001)</f>
        <v>1E-05</v>
      </c>
      <c r="C204" s="1">
        <f>$M$2+$B$7*LN(B204)+$M$4</f>
        <v>111.03842940027327</v>
      </c>
      <c r="D204" s="1">
        <f>MAX($B$6*$B$2-(1-$F$2)/(1-$F$2^D$17)*($A204-$F$2^(D$17-1)*$B$4*$I$3),0.000001)</f>
        <v>1.8358534910048157</v>
      </c>
      <c r="E204" s="1">
        <f>(1-$F$2^D$17)*($M$2+$B$7*LN(D204))/(1-$F$2)+(1-$F$2^(D$17-1))*$R$4+$F$2^(D$17-1)*$M$4</f>
        <v>115.73527929668396</v>
      </c>
      <c r="F204" s="1">
        <f>MAX($B$6*$B$2-(1-$F$2)/(1-$F$2^F$17)*($A204-$F$2^(F$17-1)*$B$4*$I$3),0.000001)</f>
        <v>9.357572686252155</v>
      </c>
      <c r="G204" s="1">
        <f>(1-$F$2^F$17)*($M$2+$B$7*LN(F204))/(1-$F$2)+(1-$F$2^(F$17-1))*$R$4+$F$2^(F$17-1)*$M$4</f>
        <v>116.717402084068</v>
      </c>
      <c r="H204" s="1">
        <f>MAX($B$6*$B$2-(1-$F$2)/(1-$F$2^H$17)*($A204-$F$2^(H$17-1)*$B$4*$I$3),0.000001)</f>
        <v>13.098729033170617</v>
      </c>
      <c r="I204" s="1">
        <f>(1-$F$2^H$17)*($M$2+$B$7*LN(H204))/(1-$F$2)+(1-$F$2^(H$17-1))*$R$4+$F$2^(H$17-1)*$M$4</f>
        <v>116.78606492388512</v>
      </c>
      <c r="J204" s="1">
        <f>MAX($B$6*$B$2-(1-$F$2)/(1-$F$2^J$17)*($A204-$F$2^(J$17-1)*$B$4*$I$3),0.000001)</f>
        <v>15.327775594804685</v>
      </c>
      <c r="K204" s="1">
        <f>(1-$F$2^J$17)*($M$2+$B$7*LN(J204))/(1-$F$2)+(1-$F$2^(J$17-1))*$R$4+$F$2^(J$17-1)*$M$4</f>
        <v>116.75905664264948</v>
      </c>
      <c r="L204" s="1">
        <f>MAX($B$6*$B$2-(1-$F$2)/(1-$F$2^L$17)*($A204-$F$2^(L$17-1)*$B$4*$I$3),0.000001)</f>
        <v>16.800889630308976</v>
      </c>
      <c r="M204" s="1">
        <f>(1-$F$2^L$17)*($M$2+$B$7*LN(L204))/(1-$F$2)+(1-$F$2^(L$17-1))*$R$4+$F$2^(L$17-1)*$M$4</f>
        <v>116.70618009121858</v>
      </c>
      <c r="N204" s="1">
        <f>MAX($B$6*$B$2-(1-$F$2)/(1-$F$2^N$17)*($A204-$F$2^(N$17-1)*$B$4*$I$3),0.000001)</f>
        <v>17.84216882990669</v>
      </c>
      <c r="O204" s="1">
        <f>(1-$F$2^N$17)*($M$2+$B$7*LN(N204))/(1-$F$2)+(1-$F$2^(N$17-1))*$R$4+$F$2^(N$17-1)*$M$4</f>
        <v>116.64602670580697</v>
      </c>
      <c r="P204" s="1">
        <f t="shared" si="44"/>
        <v>27</v>
      </c>
      <c r="Q204" s="1">
        <f>$R$3/(1-$B$4)</f>
        <v>115.82106318787385</v>
      </c>
      <c r="R204" s="1">
        <f>LN((1-$B$6)*$B$3*$B$2)+$B$7*LN($B$6*$B$3*$B$2+$F$2*Y204)+$B$4*$R$3/(1-$B$4)</f>
        <v>116.41945921009399</v>
      </c>
      <c r="T204" s="1">
        <f t="shared" si="33"/>
        <v>116.78606492388512</v>
      </c>
      <c r="U204" s="1">
        <f t="shared" si="34"/>
        <v>69.092572205382</v>
      </c>
      <c r="V204" s="1">
        <f t="shared" si="32"/>
        <v>13.098729033170617</v>
      </c>
      <c r="W204" s="1"/>
      <c r="X204" s="1">
        <f t="shared" si="35"/>
        <v>116.78606492388512</v>
      </c>
      <c r="Y204" s="1">
        <f>IF(X204=C204,$I$3,(Z204-$B$6*$B$2+A204)/$F$2)</f>
        <v>69.092572205382</v>
      </c>
      <c r="Z204" s="1">
        <f t="shared" si="36"/>
        <v>13.098729033170617</v>
      </c>
      <c r="AA204" s="1">
        <f t="shared" si="37"/>
      </c>
      <c r="AB204" s="1">
        <f t="shared" si="38"/>
      </c>
      <c r="AC204" s="1">
        <f t="shared" si="39"/>
      </c>
      <c r="AD204" s="1">
        <f t="shared" si="40"/>
        <v>13.098729033170617</v>
      </c>
      <c r="AE204" s="1">
        <f t="shared" si="41"/>
      </c>
      <c r="AF204">
        <f t="shared" si="42"/>
      </c>
      <c r="AG204">
        <f t="shared" si="43"/>
      </c>
    </row>
    <row r="205" spans="1:33" ht="12.75">
      <c r="A205" s="1">
        <f>A204+$I$3/100</f>
        <v>79.55677827909666</v>
      </c>
      <c r="B205" s="1">
        <f>MAX($B$6*$B$2-A205+$B$4*$I$3,0.00001)</f>
        <v>1E-05</v>
      </c>
      <c r="C205" s="1">
        <f>$M$2+$B$7*LN(B205)+$M$4</f>
        <v>111.03842940027327</v>
      </c>
      <c r="D205" s="1">
        <f>MAX($B$6*$B$2-(1-$F$2)/(1-$F$2^D$17)*($A205-$F$2^(D$17-1)*$B$4*$I$3),0.000001)</f>
        <v>1.6784496030100584</v>
      </c>
      <c r="E205" s="1">
        <f>(1-$F$2^D$17)*($M$2+$B$7*LN(D205))/(1-$F$2)+(1-$F$2^(D$17-1))*$R$4+$F$2^(D$17-1)*$M$4</f>
        <v>115.65001021780009</v>
      </c>
      <c r="F205" s="1">
        <f>MAX($B$6*$B$2-(1-$F$2)/(1-$F$2^F$17)*($A205-$F$2^(F$17-1)*$B$4*$I$3),0.000001)</f>
        <v>9.247355458408084</v>
      </c>
      <c r="G205" s="1">
        <f>(1-$F$2^F$17)*($M$2+$B$7*LN(F205))/(1-$F$2)+(1-$F$2^(F$17-1))*$R$4+$F$2^(F$17-1)*$M$4</f>
        <v>116.70130611219268</v>
      </c>
      <c r="H205" s="1">
        <f>MAX($B$6*$B$2-(1-$F$2)/(1-$F$2^H$17)*($A205-$F$2^(H$17-1)*$B$4*$I$3),0.000001)</f>
        <v>13.011981529272653</v>
      </c>
      <c r="I205" s="1">
        <f>(1-$F$2^H$17)*($M$2+$B$7*LN(H205))/(1-$F$2)+(1-$F$2^(H$17-1))*$R$4+$F$2^(H$17-1)*$M$4</f>
        <v>116.77459599055285</v>
      </c>
      <c r="J205" s="1">
        <f>MAX($B$6*$B$2-(1-$F$2)/(1-$F$2^J$17)*($A205-$F$2^(J$17-1)*$B$4*$I$3),0.000001)</f>
        <v>15.255011764031654</v>
      </c>
      <c r="K205" s="1">
        <f>(1-$F$2^J$17)*($M$2+$B$7*LN(J205))/(1-$F$2)+(1-$F$2^(J$17-1))*$R$4+$F$2^(J$17-1)*$M$4</f>
        <v>116.74926481241309</v>
      </c>
      <c r="L205" s="1">
        <f>MAX($B$6*$B$2-(1-$F$2)/(1-$F$2^L$17)*($A205-$F$2^(L$17-1)*$B$4*$I$3),0.000001)</f>
        <v>16.737367214902854</v>
      </c>
      <c r="M205" s="1">
        <f>(1-$F$2^L$17)*($M$2+$B$7*LN(L205))/(1-$F$2)+(1-$F$2^(L$17-1))*$R$4+$F$2^(L$17-1)*$M$4</f>
        <v>116.69725114609234</v>
      </c>
      <c r="N205" s="1">
        <f>MAX($B$6*$B$2-(1-$F$2)/(1-$F$2^N$17)*($A205-$F$2^(N$17-1)*$B$4*$I$3),0.000001)</f>
        <v>17.785178762549997</v>
      </c>
      <c r="O205" s="1">
        <f>(1-$F$2^N$17)*($M$2+$B$7*LN(N205))/(1-$F$2)+(1-$F$2^(N$17-1))*$R$4+$F$2^(N$17-1)*$M$4</f>
        <v>116.63762133261577</v>
      </c>
      <c r="P205" s="1">
        <f t="shared" si="44"/>
        <v>27</v>
      </c>
      <c r="Q205" s="1">
        <f>$R$3/(1-$B$4)</f>
        <v>115.82106318787385</v>
      </c>
      <c r="R205" s="1">
        <f>LN((1-$B$6)*$B$3*$B$2)+$B$7*LN($B$6*$B$3*$B$2+$F$2*Y205)+$B$4*$R$3/(1-$B$4)</f>
        <v>116.42064805303708</v>
      </c>
      <c r="T205" s="1">
        <f t="shared" si="33"/>
        <v>116.77459599055285</v>
      </c>
      <c r="U205" s="1">
        <f t="shared" si="34"/>
        <v>69.32826571564468</v>
      </c>
      <c r="V205" s="1">
        <f t="shared" si="32"/>
        <v>13.011981529272653</v>
      </c>
      <c r="W205" s="1"/>
      <c r="X205" s="1">
        <f t="shared" si="35"/>
        <v>116.77459599055285</v>
      </c>
      <c r="Y205" s="1">
        <f>IF(X205=C205,$I$3,(Z205-$B$6*$B$2+A205)/$F$2)</f>
        <v>69.32826571564468</v>
      </c>
      <c r="Z205" s="1">
        <f t="shared" si="36"/>
        <v>13.011981529272653</v>
      </c>
      <c r="AA205" s="1">
        <f t="shared" si="37"/>
      </c>
      <c r="AB205" s="1">
        <f t="shared" si="38"/>
      </c>
      <c r="AC205" s="1">
        <f t="shared" si="39"/>
      </c>
      <c r="AD205" s="1">
        <f t="shared" si="40"/>
        <v>13.011981529272653</v>
      </c>
      <c r="AE205" s="1">
        <f t="shared" si="41"/>
      </c>
      <c r="AF205">
        <f t="shared" si="42"/>
      </c>
      <c r="AG205">
        <f t="shared" si="43"/>
      </c>
    </row>
    <row r="206" spans="1:33" ht="12.75">
      <c r="A206" s="1">
        <f>A205+$I$3/100</f>
        <v>79.85623917600668</v>
      </c>
      <c r="B206" s="1">
        <f>MAX($B$6*$B$2-A206+$B$4*$I$3,0.00001)</f>
        <v>1E-05</v>
      </c>
      <c r="C206" s="1">
        <f>$M$2+$B$7*LN(B206)+$M$4</f>
        <v>111.03842940027327</v>
      </c>
      <c r="D206" s="1">
        <f>MAX($B$6*$B$2-(1-$F$2)/(1-$F$2^D$17)*($A206-$F$2^(D$17-1)*$B$4*$I$3),0.000001)</f>
        <v>1.5210457150153047</v>
      </c>
      <c r="E206" s="1">
        <f>(1-$F$2^D$17)*($M$2+$B$7*LN(D206))/(1-$F$2)+(1-$F$2^(D$17-1))*$R$4+$F$2^(D$17-1)*$M$4</f>
        <v>115.55633830615756</v>
      </c>
      <c r="F206" s="1">
        <f>MAX($B$6*$B$2-(1-$F$2)/(1-$F$2^F$17)*($A206-$F$2^(F$17-1)*$B$4*$I$3),0.000001)</f>
        <v>9.137138230564013</v>
      </c>
      <c r="G206" s="1">
        <f>(1-$F$2^F$17)*($M$2+$B$7*LN(F206))/(1-$F$2)+(1-$F$2^(F$17-1))*$R$4+$F$2^(F$17-1)*$M$4</f>
        <v>116.68501714118591</v>
      </c>
      <c r="H206" s="1">
        <f>MAX($B$6*$B$2-(1-$F$2)/(1-$F$2^H$17)*($A206-$F$2^(H$17-1)*$B$4*$I$3),0.000001)</f>
        <v>12.925234025374689</v>
      </c>
      <c r="I206" s="1">
        <f>(1-$F$2^H$17)*($M$2+$B$7*LN(H206))/(1-$F$2)+(1-$F$2^(H$17-1))*$R$4+$F$2^(H$17-1)*$M$4</f>
        <v>116.76305034052511</v>
      </c>
      <c r="J206" s="1">
        <f>MAX($B$6*$B$2-(1-$F$2)/(1-$F$2^J$17)*($A206-$F$2^(J$17-1)*$B$4*$I$3),0.000001)</f>
        <v>15.182247933258623</v>
      </c>
      <c r="K206" s="1">
        <f>(1-$F$2^J$17)*($M$2+$B$7*LN(J206))/(1-$F$2)+(1-$F$2^(J$17-1))*$R$4+$F$2^(J$17-1)*$M$4</f>
        <v>116.73942616496689</v>
      </c>
      <c r="L206" s="1">
        <f>MAX($B$6*$B$2-(1-$F$2)/(1-$F$2^L$17)*($A206-$F$2^(L$17-1)*$B$4*$I$3),0.000001)</f>
        <v>16.673844799496734</v>
      </c>
      <c r="M206" s="1">
        <f>(1-$F$2^L$17)*($M$2+$B$7*LN(L206))/(1-$F$2)+(1-$F$2^(L$17-1))*$R$4+$F$2^(L$17-1)*$M$4</f>
        <v>116.68828824891878</v>
      </c>
      <c r="N206" s="1">
        <f>MAX($B$6*$B$2-(1-$F$2)/(1-$F$2^N$17)*($A206-$F$2^(N$17-1)*$B$4*$I$3),0.000001)</f>
        <v>17.7281886951933</v>
      </c>
      <c r="O206" s="1">
        <f>(1-$F$2^N$17)*($M$2+$B$7*LN(N206))/(1-$F$2)+(1-$F$2^(N$17-1))*$R$4+$F$2^(N$17-1)*$M$4</f>
        <v>116.62918898233734</v>
      </c>
      <c r="P206" s="1">
        <f t="shared" si="44"/>
        <v>27</v>
      </c>
      <c r="Q206" s="1">
        <f>$R$3/(1-$B$4)</f>
        <v>115.82106318787385</v>
      </c>
      <c r="R206" s="1">
        <f>LN((1-$B$6)*$B$3*$B$2)+$B$7*LN($B$6*$B$3*$B$2+$F$2*Y206)+$B$4*$R$3/(1-$B$4)</f>
        <v>116.42183407598883</v>
      </c>
      <c r="T206" s="1">
        <f t="shared" si="33"/>
        <v>116.76305034052511</v>
      </c>
      <c r="U206" s="1">
        <f t="shared" si="34"/>
        <v>69.56395922590734</v>
      </c>
      <c r="V206" s="1">
        <f t="shared" si="32"/>
        <v>12.925234025374689</v>
      </c>
      <c r="W206" s="1"/>
      <c r="X206" s="1">
        <f t="shared" si="35"/>
        <v>116.76305034052511</v>
      </c>
      <c r="Y206" s="1">
        <f>IF(X206=C206,$I$3,(Z206-$B$6*$B$2+A206)/$F$2)</f>
        <v>69.56395922590734</v>
      </c>
      <c r="Z206" s="1">
        <f t="shared" si="36"/>
        <v>12.925234025374689</v>
      </c>
      <c r="AA206" s="1">
        <f t="shared" si="37"/>
      </c>
      <c r="AB206" s="1">
        <f t="shared" si="38"/>
      </c>
      <c r="AC206" s="1">
        <f t="shared" si="39"/>
      </c>
      <c r="AD206" s="1">
        <f t="shared" si="40"/>
        <v>12.925234025374689</v>
      </c>
      <c r="AE206" s="1">
        <f t="shared" si="41"/>
      </c>
      <c r="AF206">
        <f t="shared" si="42"/>
      </c>
      <c r="AG206">
        <f t="shared" si="43"/>
      </c>
    </row>
    <row r="207" spans="1:33" ht="12.75">
      <c r="A207" s="1">
        <f>A206+$I$3/100</f>
        <v>80.1557000729167</v>
      </c>
      <c r="B207" s="1">
        <f>MAX($B$6*$B$2-A207+$B$4*$I$3,0.00001)</f>
        <v>1E-05</v>
      </c>
      <c r="C207" s="1">
        <f>$M$2+$B$7*LN(B207)+$M$4</f>
        <v>111.03842940027327</v>
      </c>
      <c r="D207" s="1">
        <f>MAX($B$6*$B$2-(1-$F$2)/(1-$F$2^D$17)*($A207-$F$2^(D$17-1)*$B$4*$I$3),0.000001)</f>
        <v>1.363641827020551</v>
      </c>
      <c r="E207" s="1">
        <f>(1-$F$2^D$17)*($M$2+$B$7*LN(D207))/(1-$F$2)+(1-$F$2^(D$17-1))*$R$4+$F$2^(D$17-1)*$M$4</f>
        <v>115.45242457999495</v>
      </c>
      <c r="F207" s="1">
        <f>MAX($B$6*$B$2-(1-$F$2)/(1-$F$2^F$17)*($A207-$F$2^(F$17-1)*$B$4*$I$3),0.000001)</f>
        <v>9.026921002719938</v>
      </c>
      <c r="G207" s="1">
        <f>(1-$F$2^F$17)*($M$2+$B$7*LN(F207))/(1-$F$2)+(1-$F$2^(F$17-1))*$R$4+$F$2^(F$17-1)*$M$4</f>
        <v>116.66853048649939</v>
      </c>
      <c r="H207" s="1">
        <f>MAX($B$6*$B$2-(1-$F$2)/(1-$F$2^H$17)*($A207-$F$2^(H$17-1)*$B$4*$I$3),0.000001)</f>
        <v>12.838486521476725</v>
      </c>
      <c r="I207" s="1">
        <f>(1-$F$2^H$17)*($M$2+$B$7*LN(H207))/(1-$F$2)+(1-$F$2^(H$17-1))*$R$4+$F$2^(H$17-1)*$M$4</f>
        <v>116.75142694055722</v>
      </c>
      <c r="J207" s="1">
        <f>MAX($B$6*$B$2-(1-$F$2)/(1-$F$2^J$17)*($A207-$F$2^(J$17-1)*$B$4*$I$3),0.000001)</f>
        <v>15.109484102485592</v>
      </c>
      <c r="K207" s="1">
        <f>(1-$F$2^J$17)*($M$2+$B$7*LN(J207))/(1-$F$2)+(1-$F$2^(J$17-1))*$R$4+$F$2^(J$17-1)*$M$4</f>
        <v>116.72954025046946</v>
      </c>
      <c r="L207" s="1">
        <f>MAX($B$6*$B$2-(1-$F$2)/(1-$F$2^L$17)*($A207-$F$2^(L$17-1)*$B$4*$I$3),0.000001)</f>
        <v>16.610322384090615</v>
      </c>
      <c r="M207" s="1">
        <f>(1-$F$2^L$17)*($M$2+$B$7*LN(L207))/(1-$F$2)+(1-$F$2^(L$17-1))*$R$4+$F$2^(L$17-1)*$M$4</f>
        <v>116.67929114050874</v>
      </c>
      <c r="N207" s="1">
        <f>MAX($B$6*$B$2-(1-$F$2)/(1-$F$2^N$17)*($A207-$F$2^(N$17-1)*$B$4*$I$3),0.000001)</f>
        <v>17.671198627836603</v>
      </c>
      <c r="O207" s="1">
        <f>(1-$F$2^N$17)*($M$2+$B$7*LN(N207))/(1-$F$2)+(1-$F$2^(N$17-1))*$R$4+$F$2^(N$17-1)*$M$4</f>
        <v>116.6207294812478</v>
      </c>
      <c r="P207" s="1">
        <f t="shared" si="44"/>
        <v>27</v>
      </c>
      <c r="Q207" s="1">
        <f>$R$3/(1-$B$4)</f>
        <v>115.82106318787385</v>
      </c>
      <c r="R207" s="1">
        <f>LN((1-$B$6)*$B$3*$B$2)+$B$7*LN($B$6*$B$3*$B$2+$F$2*Y207)+$B$4*$R$3/(1-$B$4)</f>
        <v>116.42301729229587</v>
      </c>
      <c r="T207" s="1">
        <f t="shared" si="33"/>
        <v>116.75142694055722</v>
      </c>
      <c r="U207" s="1">
        <f t="shared" si="34"/>
        <v>69.79965273617</v>
      </c>
      <c r="V207" s="1">
        <f t="shared" si="32"/>
        <v>12.838486521476725</v>
      </c>
      <c r="W207" s="1"/>
      <c r="X207" s="1">
        <f t="shared" si="35"/>
        <v>116.75142694055722</v>
      </c>
      <c r="Y207" s="1">
        <f>IF(X207=C207,$I$3,(Z207-$B$6*$B$2+A207)/$F$2)</f>
        <v>69.79965273617</v>
      </c>
      <c r="Z207" s="1">
        <f t="shared" si="36"/>
        <v>12.838486521476725</v>
      </c>
      <c r="AA207" s="1">
        <f t="shared" si="37"/>
      </c>
      <c r="AB207" s="1">
        <f t="shared" si="38"/>
      </c>
      <c r="AC207" s="1">
        <f t="shared" si="39"/>
      </c>
      <c r="AD207" s="1">
        <f t="shared" si="40"/>
        <v>12.838486521476725</v>
      </c>
      <c r="AE207" s="1">
        <f t="shared" si="41"/>
      </c>
      <c r="AF207">
        <f t="shared" si="42"/>
      </c>
      <c r="AG207">
        <f t="shared" si="43"/>
      </c>
    </row>
    <row r="208" spans="1:33" ht="12.75">
      <c r="A208" s="1">
        <f>A207+$I$3/100</f>
        <v>80.45516096982672</v>
      </c>
      <c r="B208" s="1">
        <f>MAX($B$6*$B$2-A208+$B$4*$I$3,0.00001)</f>
        <v>1E-05</v>
      </c>
      <c r="C208" s="1">
        <f>$M$2+$B$7*LN(B208)+$M$4</f>
        <v>111.03842940027327</v>
      </c>
      <c r="D208" s="1">
        <f>MAX($B$6*$B$2-(1-$F$2)/(1-$F$2^D$17)*($A208-$F$2^(D$17-1)*$B$4*$I$3),0.000001)</f>
        <v>1.2062379390257973</v>
      </c>
      <c r="E208" s="1">
        <f>(1-$F$2^D$17)*($M$2+$B$7*LN(D208))/(1-$F$2)+(1-$F$2^(D$17-1))*$R$4+$F$2^(D$17-1)*$M$4</f>
        <v>115.3357513323981</v>
      </c>
      <c r="F208" s="1">
        <f>MAX($B$6*$B$2-(1-$F$2)/(1-$F$2^F$17)*($A208-$F$2^(F$17-1)*$B$4*$I$3),0.000001)</f>
        <v>8.916703774875867</v>
      </c>
      <c r="G208" s="1">
        <f>(1-$F$2^F$17)*($M$2+$B$7*LN(F208))/(1-$F$2)+(1-$F$2^(F$17-1))*$R$4+$F$2^(F$17-1)*$M$4</f>
        <v>116.65184129092961</v>
      </c>
      <c r="H208" s="1">
        <f>MAX($B$6*$B$2-(1-$F$2)/(1-$F$2^H$17)*($A208-$F$2^(H$17-1)*$B$4*$I$3),0.000001)</f>
        <v>12.751739017578764</v>
      </c>
      <c r="I208" s="1">
        <f>(1-$F$2^H$17)*($M$2+$B$7*LN(H208))/(1-$F$2)+(1-$F$2^(H$17-1))*$R$4+$F$2^(H$17-1)*$M$4</f>
        <v>116.73972473638881</v>
      </c>
      <c r="J208" s="1">
        <f>MAX($B$6*$B$2-(1-$F$2)/(1-$F$2^J$17)*($A208-$F$2^(J$17-1)*$B$4*$I$3),0.000001)</f>
        <v>15.03672027171256</v>
      </c>
      <c r="K208" s="1">
        <f>(1-$F$2^J$17)*($M$2+$B$7*LN(J208))/(1-$F$2)+(1-$F$2^(J$17-1))*$R$4+$F$2^(J$17-1)*$M$4</f>
        <v>116.7196066125646</v>
      </c>
      <c r="L208" s="1">
        <f>MAX($B$6*$B$2-(1-$F$2)/(1-$F$2^L$17)*($A208-$F$2^(L$17-1)*$B$4*$I$3),0.000001)</f>
        <v>16.546799968684493</v>
      </c>
      <c r="M208" s="1">
        <f>(1-$F$2^L$17)*($M$2+$B$7*LN(L208))/(1-$F$2)+(1-$F$2^(L$17-1))*$R$4+$F$2^(L$17-1)*$M$4</f>
        <v>116.6702595586937</v>
      </c>
      <c r="N208" s="1">
        <f>MAX($B$6*$B$2-(1-$F$2)/(1-$F$2^N$17)*($A208-$F$2^(N$17-1)*$B$4*$I$3),0.000001)</f>
        <v>17.614208560479906</v>
      </c>
      <c r="O208" s="1">
        <f>(1-$F$2^N$17)*($M$2+$B$7*LN(N208))/(1-$F$2)+(1-$F$2^(N$17-1))*$R$4+$F$2^(N$17-1)*$M$4</f>
        <v>116.61224265393975</v>
      </c>
      <c r="P208" s="1">
        <f t="shared" si="44"/>
        <v>27</v>
      </c>
      <c r="Q208" s="1">
        <f>$R$3/(1-$B$4)</f>
        <v>115.82106318787385</v>
      </c>
      <c r="R208" s="1">
        <f>LN((1-$B$6)*$B$3*$B$2)+$B$7*LN($B$6*$B$3*$B$2+$F$2*Y208)+$B$4*$R$3/(1-$B$4)</f>
        <v>116.42419771521031</v>
      </c>
      <c r="T208" s="1">
        <f t="shared" si="33"/>
        <v>116.73972473638881</v>
      </c>
      <c r="U208" s="1">
        <f t="shared" si="34"/>
        <v>70.03534624643267</v>
      </c>
      <c r="V208" s="1">
        <f t="shared" si="32"/>
        <v>12.751739017578764</v>
      </c>
      <c r="W208" s="1"/>
      <c r="X208" s="1">
        <f t="shared" si="35"/>
        <v>116.73972473638881</v>
      </c>
      <c r="Y208" s="1">
        <f>IF(X208=C208,$I$3,(Z208-$B$6*$B$2+A208)/$F$2)</f>
        <v>70.03534624643267</v>
      </c>
      <c r="Z208" s="1">
        <f t="shared" si="36"/>
        <v>12.751739017578764</v>
      </c>
      <c r="AA208" s="1">
        <f t="shared" si="37"/>
      </c>
      <c r="AB208" s="1">
        <f t="shared" si="38"/>
      </c>
      <c r="AC208" s="1">
        <f t="shared" si="39"/>
      </c>
      <c r="AD208" s="1">
        <f t="shared" si="40"/>
        <v>12.751739017578764</v>
      </c>
      <c r="AE208" s="1">
        <f t="shared" si="41"/>
      </c>
      <c r="AF208">
        <f t="shared" si="42"/>
      </c>
      <c r="AG208">
        <f t="shared" si="43"/>
      </c>
    </row>
    <row r="209" spans="1:33" ht="12.75">
      <c r="A209" s="1">
        <f>A208+$I$3/100</f>
        <v>80.75462186673674</v>
      </c>
      <c r="B209" s="1">
        <f>MAX($B$6*$B$2-A209+$B$4*$I$3,0.00001)</f>
        <v>1E-05</v>
      </c>
      <c r="C209" s="1">
        <f>$M$2+$B$7*LN(B209)+$M$4</f>
        <v>111.03842940027327</v>
      </c>
      <c r="D209" s="1">
        <f>MAX($B$6*$B$2-(1-$F$2)/(1-$F$2^D$17)*($A209-$F$2^(D$17-1)*$B$4*$I$3),0.000001)</f>
        <v>1.0488340510310437</v>
      </c>
      <c r="E209" s="1">
        <f>(1-$F$2^D$17)*($M$2+$B$7*LN(D209))/(1-$F$2)+(1-$F$2^(D$17-1))*$R$4+$F$2^(D$17-1)*$M$4</f>
        <v>115.20274065580584</v>
      </c>
      <c r="F209" s="1">
        <f>MAX($B$6*$B$2-(1-$F$2)/(1-$F$2^F$17)*($A209-$F$2^(F$17-1)*$B$4*$I$3),0.000001)</f>
        <v>8.806486547031792</v>
      </c>
      <c r="G209" s="1">
        <f>(1-$F$2^F$17)*($M$2+$B$7*LN(F209))/(1-$F$2)+(1-$F$2^(F$17-1))*$R$4+$F$2^(F$17-1)*$M$4</f>
        <v>116.63494451602759</v>
      </c>
      <c r="H209" s="1">
        <f>MAX($B$6*$B$2-(1-$F$2)/(1-$F$2^H$17)*($A209-$F$2^(H$17-1)*$B$4*$I$3),0.000001)</f>
        <v>12.6649915136808</v>
      </c>
      <c r="I209" s="1">
        <f>(1-$F$2^H$17)*($M$2+$B$7*LN(H209))/(1-$F$2)+(1-$F$2^(H$17-1))*$R$4+$F$2^(H$17-1)*$M$4</f>
        <v>116.72794265216996</v>
      </c>
      <c r="J209" s="1">
        <f>MAX($B$6*$B$2-(1-$F$2)/(1-$F$2^J$17)*($A209-$F$2^(J$17-1)*$B$4*$I$3),0.000001)</f>
        <v>14.963956440939532</v>
      </c>
      <c r="K209" s="1">
        <f>(1-$F$2^J$17)*($M$2+$B$7*LN(J209))/(1-$F$2)+(1-$F$2^(J$17-1))*$R$4+$F$2^(J$17-1)*$M$4</f>
        <v>116.70962478825501</v>
      </c>
      <c r="L209" s="1">
        <f>MAX($B$6*$B$2-(1-$F$2)/(1-$F$2^L$17)*($A209-$F$2^(L$17-1)*$B$4*$I$3),0.000001)</f>
        <v>16.48327755327837</v>
      </c>
      <c r="M209" s="1">
        <f>(1-$F$2^L$17)*($M$2+$B$7*LN(L209))/(1-$F$2)+(1-$F$2^(L$17-1))*$R$4+$F$2^(L$17-1)*$M$4</f>
        <v>116.66119323827999</v>
      </c>
      <c r="N209" s="1">
        <f>MAX($B$6*$B$2-(1-$F$2)/(1-$F$2^N$17)*($A209-$F$2^(N$17-1)*$B$4*$I$3),0.000001)</f>
        <v>17.55721849312321</v>
      </c>
      <c r="O209" s="1">
        <f>(1-$F$2^N$17)*($M$2+$B$7*LN(N209))/(1-$F$2)+(1-$F$2^(N$17-1))*$R$4+$F$2^(N$17-1)*$M$4</f>
        <v>116.60372832330039</v>
      </c>
      <c r="P209" s="1">
        <f t="shared" si="44"/>
        <v>27</v>
      </c>
      <c r="Q209" s="1">
        <f>$R$3/(1-$B$4)</f>
        <v>115.82106318787385</v>
      </c>
      <c r="R209" s="1">
        <f>LN((1-$B$6)*$B$3*$B$2)+$B$7*LN($B$6*$B$3*$B$2+$F$2*Y209)+$B$4*$R$3/(1-$B$4)</f>
        <v>116.42537535789067</v>
      </c>
      <c r="T209" s="1">
        <f t="shared" si="33"/>
        <v>116.72794265216996</v>
      </c>
      <c r="U209" s="1">
        <f t="shared" si="34"/>
        <v>70.27103975669534</v>
      </c>
      <c r="V209" s="1">
        <f t="shared" si="32"/>
        <v>12.6649915136808</v>
      </c>
      <c r="W209" s="1"/>
      <c r="X209" s="1">
        <f t="shared" si="35"/>
        <v>116.72794265216996</v>
      </c>
      <c r="Y209" s="1">
        <f>IF(X209=C209,$I$3,(Z209-$B$6*$B$2+A209)/$F$2)</f>
        <v>70.27103975669534</v>
      </c>
      <c r="Z209" s="1">
        <f t="shared" si="36"/>
        <v>12.6649915136808</v>
      </c>
      <c r="AA209" s="1">
        <f t="shared" si="37"/>
      </c>
      <c r="AB209" s="1">
        <f t="shared" si="38"/>
      </c>
      <c r="AC209" s="1">
        <f t="shared" si="39"/>
      </c>
      <c r="AD209" s="1">
        <f t="shared" si="40"/>
        <v>12.6649915136808</v>
      </c>
      <c r="AE209" s="1">
        <f t="shared" si="41"/>
      </c>
      <c r="AF209">
        <f t="shared" si="42"/>
      </c>
      <c r="AG209">
        <f t="shared" si="43"/>
      </c>
    </row>
    <row r="210" spans="1:33" ht="12.75">
      <c r="A210" s="1">
        <f>A209+$I$3/100</f>
        <v>81.05408276364676</v>
      </c>
      <c r="B210" s="1">
        <f>MAX($B$6*$B$2-A210+$B$4*$I$3,0.00001)</f>
        <v>1E-05</v>
      </c>
      <c r="C210" s="1">
        <f>$M$2+$B$7*LN(B210)+$M$4</f>
        <v>111.03842940027327</v>
      </c>
      <c r="D210" s="1">
        <f>MAX($B$6*$B$2-(1-$F$2)/(1-$F$2^D$17)*($A210-$F$2^(D$17-1)*$B$4*$I$3),0.000001)</f>
        <v>0.89143016303629</v>
      </c>
      <c r="E210" s="1">
        <f>(1-$F$2^D$17)*($M$2+$B$7*LN(D210))/(1-$F$2)+(1-$F$2^(D$17-1))*$R$4+$F$2^(D$17-1)*$M$4</f>
        <v>115.048060460904</v>
      </c>
      <c r="F210" s="1">
        <f>MAX($B$6*$B$2-(1-$F$2)/(1-$F$2^F$17)*($A210-$F$2^(F$17-1)*$B$4*$I$3),0.000001)</f>
        <v>8.69626931918772</v>
      </c>
      <c r="G210" s="1">
        <f>(1-$F$2^F$17)*($M$2+$B$7*LN(F210))/(1-$F$2)+(1-$F$2^(F$17-1))*$R$4+$F$2^(F$17-1)*$M$4</f>
        <v>116.6178349329677</v>
      </c>
      <c r="H210" s="1">
        <f>MAX($B$6*$B$2-(1-$F$2)/(1-$F$2^H$17)*($A210-$F$2^(H$17-1)*$B$4*$I$3),0.000001)</f>
        <v>12.578244009782836</v>
      </c>
      <c r="I210" s="1">
        <f>(1-$F$2^H$17)*($M$2+$B$7*LN(H210))/(1-$F$2)+(1-$F$2^(H$17-1))*$R$4+$F$2^(H$17-1)*$M$4</f>
        <v>116.71607958986769</v>
      </c>
      <c r="J210" s="1">
        <f>MAX($B$6*$B$2-(1-$F$2)/(1-$F$2^J$17)*($A210-$F$2^(J$17-1)*$B$4*$I$3),0.000001)</f>
        <v>14.8911926101665</v>
      </c>
      <c r="K210" s="1">
        <f>(1-$F$2^J$17)*($M$2+$B$7*LN(J210))/(1-$F$2)+(1-$F$2^(J$17-1))*$R$4+$F$2^(J$17-1)*$M$4</f>
        <v>116.69959430777271</v>
      </c>
      <c r="L210" s="1">
        <f>MAX($B$6*$B$2-(1-$F$2)/(1-$F$2^L$17)*($A210-$F$2^(L$17-1)*$B$4*$I$3),0.000001)</f>
        <v>16.41975513787225</v>
      </c>
      <c r="M210" s="1">
        <f>(1-$F$2^L$17)*($M$2+$B$7*LN(L210))/(1-$F$2)+(1-$F$2^(L$17-1))*$R$4+$F$2^(L$17-1)*$M$4</f>
        <v>116.652091911002</v>
      </c>
      <c r="N210" s="1">
        <f>MAX($B$6*$B$2-(1-$F$2)/(1-$F$2^N$17)*($A210-$F$2^(N$17-1)*$B$4*$I$3),0.000001)</f>
        <v>17.500228425766515</v>
      </c>
      <c r="O210" s="1">
        <f>(1-$F$2^N$17)*($M$2+$B$7*LN(N210))/(1-$F$2)+(1-$F$2^(N$17-1))*$R$4+$F$2^(N$17-1)*$M$4</f>
        <v>116.59518631048947</v>
      </c>
      <c r="P210" s="1">
        <f t="shared" si="44"/>
        <v>27</v>
      </c>
      <c r="Q210" s="1">
        <f>$R$3/(1-$B$4)</f>
        <v>115.82106318787385</v>
      </c>
      <c r="R210" s="1">
        <f>LN((1-$B$6)*$B$3*$B$2)+$B$7*LN($B$6*$B$3*$B$2+$F$2*Y210)+$B$4*$R$3/(1-$B$4)</f>
        <v>116.42655023340265</v>
      </c>
      <c r="T210" s="1">
        <f t="shared" si="33"/>
        <v>116.71607958986769</v>
      </c>
      <c r="U210" s="1">
        <f t="shared" si="34"/>
        <v>70.50673326695801</v>
      </c>
      <c r="V210" s="1">
        <f t="shared" si="32"/>
        <v>12.578244009782836</v>
      </c>
      <c r="W210" s="1"/>
      <c r="X210" s="1">
        <f t="shared" si="35"/>
        <v>116.71607958986769</v>
      </c>
      <c r="Y210" s="1">
        <f>IF(X210=C210,$I$3,(Z210-$B$6*$B$2+A210)/$F$2)</f>
        <v>70.50673326695801</v>
      </c>
      <c r="Z210" s="1">
        <f t="shared" si="36"/>
        <v>12.578244009782836</v>
      </c>
      <c r="AA210" s="1">
        <f t="shared" si="37"/>
      </c>
      <c r="AB210" s="1">
        <f t="shared" si="38"/>
      </c>
      <c r="AC210" s="1">
        <f t="shared" si="39"/>
      </c>
      <c r="AD210" s="1">
        <f t="shared" si="40"/>
        <v>12.578244009782836</v>
      </c>
      <c r="AE210" s="1">
        <f t="shared" si="41"/>
      </c>
      <c r="AF210">
        <f t="shared" si="42"/>
      </c>
      <c r="AG210">
        <f t="shared" si="43"/>
      </c>
    </row>
    <row r="211" spans="1:33" ht="12.75">
      <c r="A211" s="1">
        <f>A210+$I$3/100</f>
        <v>81.35354366055678</v>
      </c>
      <c r="B211" s="1">
        <f>MAX($B$6*$B$2-A211+$B$4*$I$3,0.00001)</f>
        <v>1E-05</v>
      </c>
      <c r="C211" s="1">
        <f>$M$2+$B$7*LN(B211)+$M$4</f>
        <v>111.03842940027327</v>
      </c>
      <c r="D211" s="1">
        <f>MAX($B$6*$B$2-(1-$F$2)/(1-$F$2^D$17)*($A211-$F$2^(D$17-1)*$B$4*$I$3),0.000001)</f>
        <v>0.7340262750415363</v>
      </c>
      <c r="E211" s="1">
        <f>(1-$F$2^D$17)*($M$2+$B$7*LN(D211))/(1-$F$2)+(1-$F$2^(D$17-1))*$R$4+$F$2^(D$17-1)*$M$4</f>
        <v>114.86324944896882</v>
      </c>
      <c r="F211" s="1">
        <f>MAX($B$6*$B$2-(1-$F$2)/(1-$F$2^F$17)*($A211-$F$2^(F$17-1)*$B$4*$I$3),0.000001)</f>
        <v>8.586052091343646</v>
      </c>
      <c r="G211" s="1">
        <f>(1-$F$2^F$17)*($M$2+$B$7*LN(F211))/(1-$F$2)+(1-$F$2^(F$17-1))*$R$4+$F$2^(F$17-1)*$M$4</f>
        <v>116.60050711283405</v>
      </c>
      <c r="H211" s="1">
        <f>MAX($B$6*$B$2-(1-$F$2)/(1-$F$2^H$17)*($A211-$F$2^(H$17-1)*$B$4*$I$3),0.000001)</f>
        <v>12.491496505884871</v>
      </c>
      <c r="I211" s="1">
        <f>(1-$F$2^H$17)*($M$2+$B$7*LN(H211))/(1-$F$2)+(1-$F$2^(H$17-1))*$R$4+$F$2^(H$17-1)*$M$4</f>
        <v>116.70413442865188</v>
      </c>
      <c r="J211" s="1">
        <f>MAX($B$6*$B$2-(1-$F$2)/(1-$F$2^J$17)*($A211-$F$2^(J$17-1)*$B$4*$I$3),0.000001)</f>
        <v>14.81842877939347</v>
      </c>
      <c r="K211" s="1">
        <f>(1-$F$2^J$17)*($M$2+$B$7*LN(J211))/(1-$F$2)+(1-$F$2^(J$17-1))*$R$4+$F$2^(J$17-1)*$M$4</f>
        <v>116.68951469444646</v>
      </c>
      <c r="L211" s="1">
        <f>MAX($B$6*$B$2-(1-$F$2)/(1-$F$2^L$17)*($A211-$F$2^(L$17-1)*$B$4*$I$3),0.000001)</f>
        <v>16.35623272246613</v>
      </c>
      <c r="M211" s="1">
        <f>(1-$F$2^L$17)*($M$2+$B$7*LN(L211))/(1-$F$2)+(1-$F$2^(L$17-1))*$R$4+$F$2^(L$17-1)*$M$4</f>
        <v>116.6429553054746</v>
      </c>
      <c r="N211" s="1">
        <f>MAX($B$6*$B$2-(1-$F$2)/(1-$F$2^N$17)*($A211-$F$2^(N$17-1)*$B$4*$I$3),0.000001)</f>
        <v>17.443238358409815</v>
      </c>
      <c r="O211" s="1">
        <f>(1-$F$2^N$17)*($M$2+$B$7*LN(N211))/(1-$F$2)+(1-$F$2^(N$17-1))*$R$4+$F$2^(N$17-1)*$M$4</f>
        <v>116.58661643491665</v>
      </c>
      <c r="P211" s="1">
        <f t="shared" si="44"/>
        <v>27</v>
      </c>
      <c r="Q211" s="1">
        <f>$R$3/(1-$B$4)</f>
        <v>115.82106318787385</v>
      </c>
      <c r="R211" s="1">
        <f>LN((1-$B$6)*$B$3*$B$2)+$B$7*LN($B$6*$B$3*$B$2+$F$2*Y211)+$B$4*$R$3/(1-$B$4)</f>
        <v>116.4277223547201</v>
      </c>
      <c r="T211" s="1">
        <f t="shared" si="33"/>
        <v>116.70413442865188</v>
      </c>
      <c r="U211" s="1">
        <f t="shared" si="34"/>
        <v>70.74242677722067</v>
      </c>
      <c r="V211" s="1">
        <f t="shared" si="32"/>
        <v>12.491496505884871</v>
      </c>
      <c r="W211" s="1"/>
      <c r="X211" s="1">
        <f t="shared" si="35"/>
        <v>116.70413442865188</v>
      </c>
      <c r="Y211" s="1">
        <f>IF(X211=C211,$I$3,(Z211-$B$6*$B$2+A211)/$F$2)</f>
        <v>70.74242677722067</v>
      </c>
      <c r="Z211" s="1">
        <f t="shared" si="36"/>
        <v>12.491496505884871</v>
      </c>
      <c r="AA211" s="1">
        <f t="shared" si="37"/>
      </c>
      <c r="AB211" s="1">
        <f t="shared" si="38"/>
      </c>
      <c r="AC211" s="1">
        <f t="shared" si="39"/>
      </c>
      <c r="AD211" s="1">
        <f t="shared" si="40"/>
        <v>12.491496505884871</v>
      </c>
      <c r="AE211" s="1">
        <f t="shared" si="41"/>
      </c>
      <c r="AF211">
        <f t="shared" si="42"/>
      </c>
      <c r="AG211">
        <f t="shared" si="43"/>
      </c>
    </row>
    <row r="212" spans="1:33" ht="12.75">
      <c r="A212" s="1">
        <f>A211+$I$3/100</f>
        <v>81.6530045574668</v>
      </c>
      <c r="B212" s="1">
        <f>MAX($B$6*$B$2-A212+$B$4*$I$3,0.00001)</f>
        <v>1E-05</v>
      </c>
      <c r="C212" s="1">
        <f>$M$2+$B$7*LN(B212)+$M$4</f>
        <v>111.03842940027327</v>
      </c>
      <c r="D212" s="1">
        <f>MAX($B$6*$B$2-(1-$F$2)/(1-$F$2^D$17)*($A212-$F$2^(D$17-1)*$B$4*$I$3),0.000001)</f>
        <v>0.576622387046779</v>
      </c>
      <c r="E212" s="1">
        <f>(1-$F$2^D$17)*($M$2+$B$7*LN(D212))/(1-$F$2)+(1-$F$2^(D$17-1))*$R$4+$F$2^(D$17-1)*$M$4</f>
        <v>114.63365839855624</v>
      </c>
      <c r="F212" s="1">
        <f>MAX($B$6*$B$2-(1-$F$2)/(1-$F$2^F$17)*($A212-$F$2^(F$17-1)*$B$4*$I$3),0.000001)</f>
        <v>8.475834863499575</v>
      </c>
      <c r="G212" s="1">
        <f>(1-$F$2^F$17)*($M$2+$B$7*LN(F212))/(1-$F$2)+(1-$F$2^(F$17-1))*$R$4+$F$2^(F$17-1)*$M$4</f>
        <v>116.58295541627938</v>
      </c>
      <c r="H212" s="1">
        <f>MAX($B$6*$B$2-(1-$F$2)/(1-$F$2^H$17)*($A212-$F$2^(H$17-1)*$B$4*$I$3),0.000001)</f>
        <v>12.404749001986907</v>
      </c>
      <c r="I212" s="1">
        <f>(1-$F$2^H$17)*($M$2+$B$7*LN(H212))/(1-$F$2)+(1-$F$2^(H$17-1))*$R$4+$F$2^(H$17-1)*$M$4</f>
        <v>116.69210602425976</v>
      </c>
      <c r="J212" s="1">
        <f>MAX($B$6*$B$2-(1-$F$2)/(1-$F$2^J$17)*($A212-$F$2^(J$17-1)*$B$4*$I$3),0.000001)</f>
        <v>14.745664948620439</v>
      </c>
      <c r="K212" s="1">
        <f>(1-$F$2^J$17)*($M$2+$B$7*LN(J212))/(1-$F$2)+(1-$F$2^(J$17-1))*$R$4+$F$2^(J$17-1)*$M$4</f>
        <v>116.67938546456575</v>
      </c>
      <c r="L212" s="1">
        <f>MAX($B$6*$B$2-(1-$F$2)/(1-$F$2^L$17)*($A212-$F$2^(L$17-1)*$B$4*$I$3),0.000001)</f>
        <v>16.29271030706001</v>
      </c>
      <c r="M212" s="1">
        <f>(1-$F$2^L$17)*($M$2+$B$7*LN(L212))/(1-$F$2)+(1-$F$2^(L$17-1))*$R$4+$F$2^(L$17-1)*$M$4</f>
        <v>116.6337831471446</v>
      </c>
      <c r="N212" s="1">
        <f>MAX($B$6*$B$2-(1-$F$2)/(1-$F$2^N$17)*($A212-$F$2^(N$17-1)*$B$4*$I$3),0.000001)</f>
        <v>17.38624829105312</v>
      </c>
      <c r="O212" s="1">
        <f>(1-$F$2^N$17)*($M$2+$B$7*LN(N212))/(1-$F$2)+(1-$F$2^(N$17-1))*$R$4+$F$2^(N$17-1)*$M$4</f>
        <v>116.57801851421866</v>
      </c>
      <c r="P212" s="1">
        <f t="shared" si="44"/>
        <v>27</v>
      </c>
      <c r="Q212" s="1">
        <f>$R$3/(1-$B$4)</f>
        <v>115.82106318787385</v>
      </c>
      <c r="R212" s="1">
        <f>LN((1-$B$6)*$B$3*$B$2)+$B$7*LN($B$6*$B$3*$B$2+$F$2*Y212)+$B$4*$R$3/(1-$B$4)</f>
        <v>116.42889173472584</v>
      </c>
      <c r="T212" s="1">
        <f t="shared" si="33"/>
        <v>116.69210602425976</v>
      </c>
      <c r="U212" s="1">
        <f t="shared" si="34"/>
        <v>70.97812028748335</v>
      </c>
      <c r="V212" s="1">
        <f t="shared" si="32"/>
        <v>12.404749001986907</v>
      </c>
      <c r="W212" s="1"/>
      <c r="X212" s="1">
        <f t="shared" si="35"/>
        <v>116.69210602425976</v>
      </c>
      <c r="Y212" s="1">
        <f>IF(X212=C212,$I$3,(Z212-$B$6*$B$2+A212)/$F$2)</f>
        <v>70.97812028748335</v>
      </c>
      <c r="Z212" s="1">
        <f t="shared" si="36"/>
        <v>12.404749001986907</v>
      </c>
      <c r="AA212" s="1">
        <f t="shared" si="37"/>
      </c>
      <c r="AB212" s="1">
        <f t="shared" si="38"/>
      </c>
      <c r="AC212" s="1">
        <f t="shared" si="39"/>
      </c>
      <c r="AD212" s="1">
        <f t="shared" si="40"/>
        <v>12.404749001986907</v>
      </c>
      <c r="AE212" s="1">
        <f t="shared" si="41"/>
      </c>
      <c r="AF212">
        <f t="shared" si="42"/>
      </c>
      <c r="AG212">
        <f t="shared" si="43"/>
      </c>
    </row>
    <row r="213" spans="1:33" ht="12.75">
      <c r="A213" s="1">
        <f>A212+$I$3/100</f>
        <v>81.95246545437682</v>
      </c>
      <c r="B213" s="1">
        <f>MAX($B$6*$B$2-A213+$B$4*$I$3,0.00001)</f>
        <v>1E-05</v>
      </c>
      <c r="C213" s="1">
        <f>$M$2+$B$7*LN(B213)+$M$4</f>
        <v>111.03842940027327</v>
      </c>
      <c r="D213" s="1">
        <f>MAX($B$6*$B$2-(1-$F$2)/(1-$F$2^D$17)*($A213-$F$2^(D$17-1)*$B$4*$I$3),0.000001)</f>
        <v>0.41921849905202535</v>
      </c>
      <c r="E213" s="1">
        <f>(1-$F$2^D$17)*($M$2+$B$7*LN(D213))/(1-$F$2)+(1-$F$2^(D$17-1))*$R$4+$F$2^(D$17-1)*$M$4</f>
        <v>114.33040432286147</v>
      </c>
      <c r="F213" s="1">
        <f>MAX($B$6*$B$2-(1-$F$2)/(1-$F$2^F$17)*($A213-$F$2^(F$17-1)*$B$4*$I$3),0.000001)</f>
        <v>8.3656176356555</v>
      </c>
      <c r="G213" s="1">
        <f>(1-$F$2^F$17)*($M$2+$B$7*LN(F213))/(1-$F$2)+(1-$F$2^(F$17-1))*$R$4+$F$2^(F$17-1)*$M$4</f>
        <v>116.5651739825071</v>
      </c>
      <c r="H213" s="1">
        <f>MAX($B$6*$B$2-(1-$F$2)/(1-$F$2^H$17)*($A213-$F$2^(H$17-1)*$B$4*$I$3),0.000001)</f>
        <v>12.318001498088943</v>
      </c>
      <c r="I213" s="1">
        <f>(1-$F$2^H$17)*($M$2+$B$7*LN(H213))/(1-$F$2)+(1-$F$2^(H$17-1))*$R$4+$F$2^(H$17-1)*$M$4</f>
        <v>116.67999320833815</v>
      </c>
      <c r="J213" s="1">
        <f>MAX($B$6*$B$2-(1-$F$2)/(1-$F$2^J$17)*($A213-$F$2^(J$17-1)*$B$4*$I$3),0.000001)</f>
        <v>14.672901117847408</v>
      </c>
      <c r="K213" s="1">
        <f>(1-$F$2^J$17)*($M$2+$B$7*LN(J213))/(1-$F$2)+(1-$F$2^(J$17-1))*$R$4+$F$2^(J$17-1)*$M$4</f>
        <v>116.66920612724162</v>
      </c>
      <c r="L213" s="1">
        <f>MAX($B$6*$B$2-(1-$F$2)/(1-$F$2^L$17)*($A213-$F$2^(L$17-1)*$B$4*$I$3),0.000001)</f>
        <v>16.229187891653886</v>
      </c>
      <c r="M213" s="1">
        <f>(1-$F$2^L$17)*($M$2+$B$7*LN(L213))/(1-$F$2)+(1-$F$2^(L$17-1))*$R$4+$F$2^(L$17-1)*$M$4</f>
        <v>116.62457515824117</v>
      </c>
      <c r="N213" s="1">
        <f>MAX($B$6*$B$2-(1-$F$2)/(1-$F$2^N$17)*($A213-$F$2^(N$17-1)*$B$4*$I$3),0.000001)</f>
        <v>17.32925822369642</v>
      </c>
      <c r="O213" s="1">
        <f>(1-$F$2^N$17)*($M$2+$B$7*LN(N213))/(1-$F$2)+(1-$F$2^(N$17-1))*$R$4+$F$2^(N$17-1)*$M$4</f>
        <v>116.56939236423597</v>
      </c>
      <c r="P213" s="1">
        <f t="shared" si="44"/>
        <v>27</v>
      </c>
      <c r="Q213" s="1">
        <f>$R$3/(1-$B$4)</f>
        <v>115.82106318787385</v>
      </c>
      <c r="R213" s="1">
        <f>LN((1-$B$6)*$B$3*$B$2)+$B$7*LN($B$6*$B$3*$B$2+$F$2*Y213)+$B$4*$R$3/(1-$B$4)</f>
        <v>116.4300583862125</v>
      </c>
      <c r="T213" s="1">
        <f t="shared" si="33"/>
        <v>116.67999320833815</v>
      </c>
      <c r="U213" s="1">
        <f t="shared" si="34"/>
        <v>71.213813797746</v>
      </c>
      <c r="V213" s="1">
        <f t="shared" si="32"/>
        <v>12.318001498088943</v>
      </c>
      <c r="W213" s="1"/>
      <c r="X213" s="1">
        <f t="shared" si="35"/>
        <v>116.67999320833815</v>
      </c>
      <c r="Y213" s="1">
        <f>IF(X213=C213,$I$3,(Z213-$B$6*$B$2+A213)/$F$2)</f>
        <v>71.213813797746</v>
      </c>
      <c r="Z213" s="1">
        <f t="shared" si="36"/>
        <v>12.318001498088943</v>
      </c>
      <c r="AA213" s="1">
        <f t="shared" si="37"/>
      </c>
      <c r="AB213" s="1">
        <f t="shared" si="38"/>
      </c>
      <c r="AC213" s="1">
        <f t="shared" si="39"/>
      </c>
      <c r="AD213" s="1">
        <f t="shared" si="40"/>
        <v>12.318001498088943</v>
      </c>
      <c r="AE213" s="1">
        <f t="shared" si="41"/>
      </c>
      <c r="AF213">
        <f t="shared" si="42"/>
      </c>
      <c r="AG213">
        <f t="shared" si="43"/>
      </c>
    </row>
    <row r="214" spans="1:33" ht="12.75">
      <c r="A214" s="1">
        <f>A213+$I$3/100</f>
        <v>82.25192635128684</v>
      </c>
      <c r="B214" s="1">
        <f>MAX($B$6*$B$2-A214+$B$4*$I$3,0.00001)</f>
        <v>1E-05</v>
      </c>
      <c r="C214" s="1">
        <f>$M$2+$B$7*LN(B214)+$M$4</f>
        <v>111.03842940027327</v>
      </c>
      <c r="D214" s="1">
        <f>MAX($B$6*$B$2-(1-$F$2)/(1-$F$2^D$17)*($A214-$F$2^(D$17-1)*$B$4*$I$3),0.000001)</f>
        <v>0.26181461105727166</v>
      </c>
      <c r="E214" s="1">
        <f>(1-$F$2^D$17)*($M$2+$B$7*LN(D214))/(1-$F$2)+(1-$F$2^(D$17-1))*$R$4+$F$2^(D$17-1)*$M$4</f>
        <v>113.88259805880337</v>
      </c>
      <c r="F214" s="1">
        <f>MAX($B$6*$B$2-(1-$F$2)/(1-$F$2^F$17)*($A214-$F$2^(F$17-1)*$B$4*$I$3),0.000001)</f>
        <v>8.255400407811429</v>
      </c>
      <c r="G214" s="1">
        <f>(1-$F$2^F$17)*($M$2+$B$7*LN(F214))/(1-$F$2)+(1-$F$2^(F$17-1))*$R$4+$F$2^(F$17-1)*$M$4</f>
        <v>116.5471567175227</v>
      </c>
      <c r="H214" s="1">
        <f>MAX($B$6*$B$2-(1-$F$2)/(1-$F$2^H$17)*($A214-$F$2^(H$17-1)*$B$4*$I$3),0.000001)</f>
        <v>12.231253994190983</v>
      </c>
      <c r="I214" s="1">
        <f>(1-$F$2^H$17)*($M$2+$B$7*LN(H214))/(1-$F$2)+(1-$F$2^(H$17-1))*$R$4+$F$2^(H$17-1)*$M$4</f>
        <v>116.66779478776242</v>
      </c>
      <c r="J214" s="1">
        <f>MAX($B$6*$B$2-(1-$F$2)/(1-$F$2^J$17)*($A214-$F$2^(J$17-1)*$B$4*$I$3),0.000001)</f>
        <v>14.600137287074377</v>
      </c>
      <c r="K214" s="1">
        <f>(1-$F$2^J$17)*($M$2+$B$7*LN(J214))/(1-$F$2)+(1-$F$2^(J$17-1))*$R$4+$F$2^(J$17-1)*$M$4</f>
        <v>116.65897618426382</v>
      </c>
      <c r="L214" s="1">
        <f>MAX($B$6*$B$2-(1-$F$2)/(1-$F$2^L$17)*($A214-$F$2^(L$17-1)*$B$4*$I$3),0.000001)</f>
        <v>16.165665476247767</v>
      </c>
      <c r="M214" s="1">
        <f>(1-$F$2^L$17)*($M$2+$B$7*LN(L214))/(1-$F$2)+(1-$F$2^(L$17-1))*$R$4+$F$2^(L$17-1)*$M$4</f>
        <v>116.61533105772546</v>
      </c>
      <c r="N214" s="1">
        <f>MAX($B$6*$B$2-(1-$F$2)/(1-$F$2^N$17)*($A214-$F$2^(N$17-1)*$B$4*$I$3),0.000001)</f>
        <v>17.272268156339727</v>
      </c>
      <c r="O214" s="1">
        <f>(1-$F$2^N$17)*($M$2+$B$7*LN(N214))/(1-$F$2)+(1-$F$2^(N$17-1))*$R$4+$F$2^(N$17-1)*$M$4</f>
        <v>116.56073779898911</v>
      </c>
      <c r="P214" s="1">
        <f t="shared" si="44"/>
        <v>27</v>
      </c>
      <c r="Q214" s="1">
        <f>$R$3/(1-$B$4)</f>
        <v>115.82106318787385</v>
      </c>
      <c r="R214" s="1">
        <f>LN((1-$B$6)*$B$3*$B$2)+$B$7*LN($B$6*$B$3*$B$2+$F$2*Y214)+$B$4*$R$3/(1-$B$4)</f>
        <v>116.43122232188335</v>
      </c>
      <c r="T214" s="1">
        <f t="shared" si="33"/>
        <v>116.66779478776242</v>
      </c>
      <c r="U214" s="1">
        <f t="shared" si="34"/>
        <v>71.44950730800866</v>
      </c>
      <c r="V214" s="1">
        <f t="shared" si="32"/>
        <v>12.231253994190983</v>
      </c>
      <c r="W214" s="1"/>
      <c r="X214" s="1">
        <f t="shared" si="35"/>
        <v>116.66779478776242</v>
      </c>
      <c r="Y214" s="1">
        <f>IF(X214=C214,$I$3,(Z214-$B$6*$B$2+A214)/$F$2)</f>
        <v>71.44950730800866</v>
      </c>
      <c r="Z214" s="1">
        <f t="shared" si="36"/>
        <v>12.231253994190983</v>
      </c>
      <c r="AA214" s="1">
        <f t="shared" si="37"/>
      </c>
      <c r="AB214" s="1">
        <f t="shared" si="38"/>
      </c>
      <c r="AC214" s="1">
        <f t="shared" si="39"/>
      </c>
      <c r="AD214" s="1">
        <f t="shared" si="40"/>
        <v>12.231253994190983</v>
      </c>
      <c r="AE214" s="1">
        <f t="shared" si="41"/>
      </c>
      <c r="AF214">
        <f t="shared" si="42"/>
      </c>
      <c r="AG214">
        <f t="shared" si="43"/>
      </c>
    </row>
    <row r="215" spans="1:33" ht="12.75">
      <c r="A215" s="1">
        <f>A214+$I$3/100</f>
        <v>82.55138724819686</v>
      </c>
      <c r="B215" s="1">
        <f>MAX($B$6*$B$2-A215+$B$4*$I$3,0.00001)</f>
        <v>1E-05</v>
      </c>
      <c r="C215" s="1">
        <f>$M$2+$B$7*LN(B215)+$M$4</f>
        <v>111.03842940027327</v>
      </c>
      <c r="D215" s="1">
        <f>MAX($B$6*$B$2-(1-$F$2)/(1-$F$2^D$17)*($A215-$F$2^(D$17-1)*$B$4*$I$3),0.000001)</f>
        <v>0.10441072306251797</v>
      </c>
      <c r="E215" s="1">
        <f>(1-$F$2^D$17)*($M$2+$B$7*LN(D215))/(1-$F$2)+(1-$F$2^(D$17-1))*$R$4+$F$2^(D$17-1)*$M$4</f>
        <v>113.00810986205877</v>
      </c>
      <c r="F215" s="1">
        <f>MAX($B$6*$B$2-(1-$F$2)/(1-$F$2^F$17)*($A215-$F$2^(F$17-1)*$B$4*$I$3),0.000001)</f>
        <v>8.145183179967354</v>
      </c>
      <c r="G215" s="1">
        <f>(1-$F$2^F$17)*($M$2+$B$7*LN(F215))/(1-$F$2)+(1-$F$2^(F$17-1))*$R$4+$F$2^(F$17-1)*$M$4</f>
        <v>116.52889728159539</v>
      </c>
      <c r="H215" s="1">
        <f>MAX($B$6*$B$2-(1-$F$2)/(1-$F$2^H$17)*($A215-$F$2^(H$17-1)*$B$4*$I$3),0.000001)</f>
        <v>12.144506490293018</v>
      </c>
      <c r="I215" s="1">
        <f>(1-$F$2^H$17)*($M$2+$B$7*LN(H215))/(1-$F$2)+(1-$F$2^(H$17-1))*$R$4+$F$2^(H$17-1)*$M$4</f>
        <v>116.65550954393126</v>
      </c>
      <c r="J215" s="1">
        <f>MAX($B$6*$B$2-(1-$F$2)/(1-$F$2^J$17)*($A215-$F$2^(J$17-1)*$B$4*$I$3),0.000001)</f>
        <v>14.527373456301346</v>
      </c>
      <c r="K215" s="1">
        <f>(1-$F$2^J$17)*($M$2+$B$7*LN(J215))/(1-$F$2)+(1-$F$2^(J$17-1))*$R$4+$F$2^(J$17-1)*$M$4</f>
        <v>116.64869512995449</v>
      </c>
      <c r="L215" s="1">
        <f>MAX($B$6*$B$2-(1-$F$2)/(1-$F$2^L$17)*($A215-$F$2^(L$17-1)*$B$4*$I$3),0.000001)</f>
        <v>16.102143060841648</v>
      </c>
      <c r="M215" s="1">
        <f>(1-$F$2^L$17)*($M$2+$B$7*LN(L215))/(1-$F$2)+(1-$F$2^(L$17-1))*$R$4+$F$2^(L$17-1)*$M$4</f>
        <v>116.60605056123903</v>
      </c>
      <c r="N215" s="1">
        <f>MAX($B$6*$B$2-(1-$F$2)/(1-$F$2^N$17)*($A215-$F$2^(N$17-1)*$B$4*$I$3),0.000001)</f>
        <v>17.21527808898303</v>
      </c>
      <c r="O215" s="1">
        <f>(1-$F$2^N$17)*($M$2+$B$7*LN(N215))/(1-$F$2)+(1-$F$2^(N$17-1))*$R$4+$F$2^(N$17-1)*$M$4</f>
        <v>116.55205463065468</v>
      </c>
      <c r="P215" s="1">
        <f t="shared" si="44"/>
        <v>27</v>
      </c>
      <c r="Q215" s="1">
        <f>$R$3/(1-$B$4)</f>
        <v>115.82106318787385</v>
      </c>
      <c r="R215" s="1">
        <f>LN((1-$B$6)*$B$3*$B$2)+$B$7*LN($B$6*$B$3*$B$2+$F$2*Y215)+$B$4*$R$3/(1-$B$4)</f>
        <v>116.4323835543532</v>
      </c>
      <c r="T215" s="1">
        <f t="shared" si="33"/>
        <v>116.65550954393126</v>
      </c>
      <c r="U215" s="1">
        <f t="shared" si="34"/>
        <v>71.68520081827133</v>
      </c>
      <c r="V215" s="1">
        <f t="shared" si="32"/>
        <v>12.144506490293018</v>
      </c>
      <c r="W215" s="1"/>
      <c r="X215" s="1">
        <f t="shared" si="35"/>
        <v>116.65550954393126</v>
      </c>
      <c r="Y215" s="1">
        <f>IF(X215=C215,$I$3,(Z215-$B$6*$B$2+A215)/$F$2)</f>
        <v>71.68520081827133</v>
      </c>
      <c r="Z215" s="1">
        <f t="shared" si="36"/>
        <v>12.144506490293018</v>
      </c>
      <c r="AA215" s="1">
        <f t="shared" si="37"/>
      </c>
      <c r="AB215" s="1">
        <f t="shared" si="38"/>
      </c>
      <c r="AC215" s="1">
        <f t="shared" si="39"/>
      </c>
      <c r="AD215" s="1">
        <f t="shared" si="40"/>
        <v>12.144506490293018</v>
      </c>
      <c r="AE215" s="1">
        <f t="shared" si="41"/>
      </c>
      <c r="AF215">
        <f t="shared" si="42"/>
      </c>
      <c r="AG215">
        <f t="shared" si="43"/>
      </c>
    </row>
    <row r="216" spans="1:33" ht="12.75">
      <c r="A216" s="1">
        <f>A215+$I$3/100</f>
        <v>82.85084814510688</v>
      </c>
      <c r="B216" s="1">
        <f>MAX($B$6*$B$2-A216+$B$4*$I$3,0.00001)</f>
        <v>1E-05</v>
      </c>
      <c r="C216" s="1">
        <f>$M$2+$B$7*LN(B216)+$M$4</f>
        <v>111.03842940027327</v>
      </c>
      <c r="D216" s="1">
        <f>MAX($B$6*$B$2-(1-$F$2)/(1-$F$2^D$17)*($A216-$F$2^(D$17-1)*$B$4*$I$3),0.000001)</f>
        <v>1E-06</v>
      </c>
      <c r="E216" s="1">
        <f>(1-$F$2^D$17)*($M$2+$B$7*LN(D216))/(1-$F$2)+(1-$F$2^(D$17-1))*$R$4+$F$2^(D$17-1)*$M$4</f>
        <v>102.0153814750243</v>
      </c>
      <c r="F216" s="1">
        <f>MAX($B$6*$B$2-(1-$F$2)/(1-$F$2^F$17)*($A216-$F$2^(F$17-1)*$B$4*$I$3),0.000001)</f>
        <v>8.034965952123283</v>
      </c>
      <c r="G216" s="1">
        <f>(1-$F$2^F$17)*($M$2+$B$7*LN(F216))/(1-$F$2)+(1-$F$2^(F$17-1))*$R$4+$F$2^(F$17-1)*$M$4</f>
        <v>116.51038907586589</v>
      </c>
      <c r="H216" s="1">
        <f>MAX($B$6*$B$2-(1-$F$2)/(1-$F$2^H$17)*($A216-$F$2^(H$17-1)*$B$4*$I$3),0.000001)</f>
        <v>12.057758986395054</v>
      </c>
      <c r="I216" s="1">
        <f>(1-$F$2^H$17)*($M$2+$B$7*LN(H216))/(1-$F$2)+(1-$F$2^(H$17-1))*$R$4+$F$2^(H$17-1)*$M$4</f>
        <v>116.64313623203613</v>
      </c>
      <c r="J216" s="1">
        <f>MAX($B$6*$B$2-(1-$F$2)/(1-$F$2^J$17)*($A216-$F$2^(J$17-1)*$B$4*$I$3),0.000001)</f>
        <v>14.454609625528315</v>
      </c>
      <c r="K216" s="1">
        <f>(1-$F$2^J$17)*($M$2+$B$7*LN(J216))/(1-$F$2)+(1-$F$2^(J$17-1))*$R$4+$F$2^(J$17-1)*$M$4</f>
        <v>116.63836245101825</v>
      </c>
      <c r="L216" s="1">
        <f>MAX($B$6*$B$2-(1-$F$2)/(1-$F$2^L$17)*($A216-$F$2^(L$17-1)*$B$4*$I$3),0.000001)</f>
        <v>16.038620645435525</v>
      </c>
      <c r="M216" s="1">
        <f>(1-$F$2^L$17)*($M$2+$B$7*LN(L216))/(1-$F$2)+(1-$F$2^(L$17-1))*$R$4+$F$2^(L$17-1)*$M$4</f>
        <v>116.59673338105145</v>
      </c>
      <c r="N216" s="1">
        <f>MAX($B$6*$B$2-(1-$F$2)/(1-$F$2^N$17)*($A216-$F$2^(N$17-1)*$B$4*$I$3),0.000001)</f>
        <v>17.158288021626333</v>
      </c>
      <c r="O216" s="1">
        <f>(1-$F$2^N$17)*($M$2+$B$7*LN(N216))/(1-$F$2)+(1-$F$2^(N$17-1))*$R$4+$F$2^(N$17-1)*$M$4</f>
        <v>116.54334266954082</v>
      </c>
      <c r="P216" s="1">
        <f t="shared" si="44"/>
        <v>27</v>
      </c>
      <c r="Q216" s="1">
        <f>$R$3/(1-$B$4)</f>
        <v>115.82106318787385</v>
      </c>
      <c r="R216" s="1">
        <f>LN((1-$B$6)*$B$3*$B$2)+$B$7*LN($B$6*$B$3*$B$2+$F$2*Y216)+$B$4*$R$3/(1-$B$4)</f>
        <v>116.43354209614914</v>
      </c>
      <c r="T216" s="1">
        <f t="shared" si="33"/>
        <v>116.64313623203613</v>
      </c>
      <c r="U216" s="1">
        <f t="shared" si="34"/>
        <v>71.920894328534</v>
      </c>
      <c r="V216" s="1">
        <f t="shared" si="32"/>
        <v>12.057758986395054</v>
      </c>
      <c r="W216" s="1"/>
      <c r="X216" s="1">
        <f t="shared" si="35"/>
        <v>116.64313623203613</v>
      </c>
      <c r="Y216" s="1">
        <f>IF(X216=C216,$I$3,(Z216-$B$6*$B$2+A216)/$F$2)</f>
        <v>71.920894328534</v>
      </c>
      <c r="Z216" s="1">
        <f t="shared" si="36"/>
        <v>12.057758986395054</v>
      </c>
      <c r="AA216" s="1">
        <f t="shared" si="37"/>
      </c>
      <c r="AB216" s="1">
        <f t="shared" si="38"/>
      </c>
      <c r="AC216" s="1">
        <f t="shared" si="39"/>
      </c>
      <c r="AD216" s="1">
        <f t="shared" si="40"/>
        <v>12.057758986395054</v>
      </c>
      <c r="AE216" s="1">
        <f t="shared" si="41"/>
      </c>
      <c r="AF216">
        <f t="shared" si="42"/>
      </c>
      <c r="AG216">
        <f t="shared" si="43"/>
      </c>
    </row>
    <row r="217" spans="1:33" ht="12.75">
      <c r="A217" s="1">
        <f>A216+$I$3/100</f>
        <v>83.1503090420169</v>
      </c>
      <c r="B217" s="1">
        <f>MAX($B$6*$B$2-A217+$B$4*$I$3,0.00001)</f>
        <v>1E-05</v>
      </c>
      <c r="C217" s="1">
        <f>$M$2+$B$7*LN(B217)+$M$4</f>
        <v>111.03842940027327</v>
      </c>
      <c r="D217" s="1">
        <f>MAX($B$6*$B$2-(1-$F$2)/(1-$F$2^D$17)*($A217-$F$2^(D$17-1)*$B$4*$I$3),0.000001)</f>
        <v>1E-06</v>
      </c>
      <c r="E217" s="1">
        <f>(1-$F$2^D$17)*($M$2+$B$7*LN(D217))/(1-$F$2)+(1-$F$2^(D$17-1))*$R$4+$F$2^(D$17-1)*$M$4</f>
        <v>102.0153814750243</v>
      </c>
      <c r="F217" s="1">
        <f>MAX($B$6*$B$2-(1-$F$2)/(1-$F$2^F$17)*($A217-$F$2^(F$17-1)*$B$4*$I$3),0.000001)</f>
        <v>7.924748724279208</v>
      </c>
      <c r="G217" s="1">
        <f>(1-$F$2^F$17)*($M$2+$B$7*LN(F217))/(1-$F$2)+(1-$F$2^(F$17-1))*$R$4+$F$2^(F$17-1)*$M$4</f>
        <v>116.49162522802882</v>
      </c>
      <c r="H217" s="1">
        <f>MAX($B$6*$B$2-(1-$F$2)/(1-$F$2^H$17)*($A217-$F$2^(H$17-1)*$B$4*$I$3),0.000001)</f>
        <v>11.97101148249709</v>
      </c>
      <c r="I217" s="1">
        <f>(1-$F$2^H$17)*($M$2+$B$7*LN(H217))/(1-$F$2)+(1-$F$2^(H$17-1))*$R$4+$F$2^(H$17-1)*$M$4</f>
        <v>116.63067358030432</v>
      </c>
      <c r="J217" s="1">
        <f>MAX($B$6*$B$2-(1-$F$2)/(1-$F$2^J$17)*($A217-$F$2^(J$17-1)*$B$4*$I$3),0.000001)</f>
        <v>14.381845794755286</v>
      </c>
      <c r="K217" s="1">
        <f>(1-$F$2^J$17)*($M$2+$B$7*LN(J217))/(1-$F$2)+(1-$F$2^(J$17-1))*$R$4+$F$2^(J$17-1)*$M$4</f>
        <v>116.6279776263884</v>
      </c>
      <c r="L217" s="1">
        <f>MAX($B$6*$B$2-(1-$F$2)/(1-$F$2^L$17)*($A217-$F$2^(L$17-1)*$B$4*$I$3),0.000001)</f>
        <v>15.975098230029404</v>
      </c>
      <c r="M217" s="1">
        <f>(1-$F$2^L$17)*($M$2+$B$7*LN(L217))/(1-$F$2)+(1-$F$2^(L$17-1))*$R$4+$F$2^(L$17-1)*$M$4</f>
        <v>116.58737922600676</v>
      </c>
      <c r="N217" s="1">
        <f>MAX($B$6*$B$2-(1-$F$2)/(1-$F$2^N$17)*($A217-$F$2^(N$17-1)*$B$4*$I$3),0.000001)</f>
        <v>17.101297954269636</v>
      </c>
      <c r="O217" s="1">
        <f>(1-$F$2^N$17)*($M$2+$B$7*LN(N217))/(1-$F$2)+(1-$F$2^(N$17-1))*$R$4+$F$2^(N$17-1)*$M$4</f>
        <v>116.53460172406238</v>
      </c>
      <c r="P217" s="1">
        <f t="shared" si="44"/>
        <v>27</v>
      </c>
      <c r="Q217" s="1">
        <f>$R$3/(1-$B$4)</f>
        <v>115.82106318787385</v>
      </c>
      <c r="R217" s="1">
        <f>LN((1-$B$6)*$B$3*$B$2)+$B$7*LN($B$6*$B$3*$B$2+$F$2*Y217)+$B$4*$R$3/(1-$B$4)</f>
        <v>116.4346979597114</v>
      </c>
      <c r="T217" s="1">
        <f t="shared" si="33"/>
        <v>116.63067358030432</v>
      </c>
      <c r="U217" s="1">
        <f t="shared" si="34"/>
        <v>72.15658783879667</v>
      </c>
      <c r="V217" s="1">
        <f t="shared" si="32"/>
        <v>11.97101148249709</v>
      </c>
      <c r="W217" s="1"/>
      <c r="X217" s="1">
        <f t="shared" si="35"/>
        <v>116.63067358030432</v>
      </c>
      <c r="Y217" s="1">
        <f>IF(X217=C217,$I$3,(Z217-$B$6*$B$2+A217)/$F$2)</f>
        <v>72.15658783879667</v>
      </c>
      <c r="Z217" s="1">
        <f t="shared" si="36"/>
        <v>11.97101148249709</v>
      </c>
      <c r="AA217" s="1">
        <f t="shared" si="37"/>
      </c>
      <c r="AB217" s="1">
        <f t="shared" si="38"/>
      </c>
      <c r="AC217" s="1">
        <f t="shared" si="39"/>
      </c>
      <c r="AD217" s="1">
        <f t="shared" si="40"/>
        <v>11.97101148249709</v>
      </c>
      <c r="AE217" s="1">
        <f t="shared" si="41"/>
      </c>
      <c r="AF217">
        <f t="shared" si="42"/>
      </c>
      <c r="AG217">
        <f t="shared" si="43"/>
      </c>
    </row>
    <row r="218" spans="1:33" ht="12.75">
      <c r="A218" s="1">
        <f>A217+$I$3/100</f>
        <v>83.44976993892692</v>
      </c>
      <c r="B218" s="1">
        <f>MAX($B$6*$B$2-A218+$B$4*$I$3,0.00001)</f>
        <v>1E-05</v>
      </c>
      <c r="C218" s="1">
        <f>$M$2+$B$7*LN(B218)+$M$4</f>
        <v>111.03842940027327</v>
      </c>
      <c r="D218" s="1">
        <f>MAX($B$6*$B$2-(1-$F$2)/(1-$F$2^D$17)*($A218-$F$2^(D$17-1)*$B$4*$I$3),0.000001)</f>
        <v>1E-06</v>
      </c>
      <c r="E218" s="1">
        <f>(1-$F$2^D$17)*($M$2+$B$7*LN(D218))/(1-$F$2)+(1-$F$2^(D$17-1))*$R$4+$F$2^(D$17-1)*$M$4</f>
        <v>102.0153814750243</v>
      </c>
      <c r="F218" s="1">
        <f>MAX($B$6*$B$2-(1-$F$2)/(1-$F$2^F$17)*($A218-$F$2^(F$17-1)*$B$4*$I$3),0.000001)</f>
        <v>7.814531496435137</v>
      </c>
      <c r="G218" s="1">
        <f>(1-$F$2^F$17)*($M$2+$B$7*LN(F218))/(1-$F$2)+(1-$F$2^(F$17-1))*$R$4+$F$2^(F$17-1)*$M$4</f>
        <v>116.47259857701286</v>
      </c>
      <c r="H218" s="1">
        <f>MAX($B$6*$B$2-(1-$F$2)/(1-$F$2^H$17)*($A218-$F$2^(H$17-1)*$B$4*$I$3),0.000001)</f>
        <v>11.884263978599126</v>
      </c>
      <c r="I218" s="1">
        <f>(1-$F$2^H$17)*($M$2+$B$7*LN(H218))/(1-$F$2)+(1-$F$2^(H$17-1))*$R$4+$F$2^(H$17-1)*$M$4</f>
        <v>116.61812028921452</v>
      </c>
      <c r="J218" s="1">
        <f>MAX($B$6*$B$2-(1-$F$2)/(1-$F$2^J$17)*($A218-$F$2^(J$17-1)*$B$4*$I$3),0.000001)</f>
        <v>14.309081963982255</v>
      </c>
      <c r="K218" s="1">
        <f>(1-$F$2^J$17)*($M$2+$B$7*LN(J218))/(1-$F$2)+(1-$F$2^(J$17-1))*$R$4+$F$2^(J$17-1)*$M$4</f>
        <v>116.61754012706913</v>
      </c>
      <c r="L218" s="1">
        <f>MAX($B$6*$B$2-(1-$F$2)/(1-$F$2^L$17)*($A218-$F$2^(L$17-1)*$B$4*$I$3),0.000001)</f>
        <v>15.911575814623284</v>
      </c>
      <c r="M218" s="1">
        <f>(1-$F$2^L$17)*($M$2+$B$7*LN(L218))/(1-$F$2)+(1-$F$2^(L$17-1))*$R$4+$F$2^(L$17-1)*$M$4</f>
        <v>116.57798780146882</v>
      </c>
      <c r="N218" s="1">
        <f>MAX($B$6*$B$2-(1-$F$2)/(1-$F$2^N$17)*($A218-$F$2^(N$17-1)*$B$4*$I$3),0.000001)</f>
        <v>17.04430788691294</v>
      </c>
      <c r="O218" s="1">
        <f>(1-$F$2^N$17)*($M$2+$B$7*LN(N218))/(1-$F$2)+(1-$F$2^(N$17-1))*$R$4+$F$2^(N$17-1)*$M$4</f>
        <v>116.52583160071565</v>
      </c>
      <c r="P218" s="1">
        <f t="shared" si="44"/>
        <v>27</v>
      </c>
      <c r="Q218" s="1">
        <f>$R$3/(1-$B$4)</f>
        <v>115.82106318787385</v>
      </c>
      <c r="R218" s="1">
        <f>LN((1-$B$6)*$B$3*$B$2)+$B$7*LN($B$6*$B$3*$B$2+$F$2*Y218)+$B$4*$R$3/(1-$B$4)</f>
        <v>116.43585115739411</v>
      </c>
      <c r="T218" s="1">
        <f t="shared" si="33"/>
        <v>116.61812028921452</v>
      </c>
      <c r="U218" s="1">
        <f t="shared" si="34"/>
        <v>72.39228134905933</v>
      </c>
      <c r="V218" s="1">
        <f t="shared" si="32"/>
        <v>11.884263978599126</v>
      </c>
      <c r="W218" s="1"/>
      <c r="X218" s="1">
        <f t="shared" si="35"/>
        <v>116.61812028921452</v>
      </c>
      <c r="Y218" s="1">
        <f>IF(X218=C218,$I$3,(Z218-$B$6*$B$2+A218)/$F$2)</f>
        <v>72.39228134905933</v>
      </c>
      <c r="Z218" s="1">
        <f t="shared" si="36"/>
        <v>11.884263978599126</v>
      </c>
      <c r="AA218" s="1">
        <f t="shared" si="37"/>
      </c>
      <c r="AB218" s="1">
        <f t="shared" si="38"/>
      </c>
      <c r="AC218" s="1">
        <f t="shared" si="39"/>
      </c>
      <c r="AD218" s="1">
        <f t="shared" si="40"/>
        <v>11.884263978599126</v>
      </c>
      <c r="AE218" s="1">
        <f t="shared" si="41"/>
      </c>
      <c r="AF218">
        <f t="shared" si="42"/>
      </c>
      <c r="AG218">
        <f t="shared" si="43"/>
      </c>
    </row>
    <row r="219" spans="1:33" ht="12.75">
      <c r="A219" s="1">
        <f>A218+$I$3/100</f>
        <v>83.74923083583694</v>
      </c>
      <c r="B219" s="1">
        <f>MAX($B$6*$B$2-A219+$B$4*$I$3,0.00001)</f>
        <v>1E-05</v>
      </c>
      <c r="C219" s="1">
        <f>$M$2+$B$7*LN(B219)+$M$4</f>
        <v>111.03842940027327</v>
      </c>
      <c r="D219" s="1">
        <f>MAX($B$6*$B$2-(1-$F$2)/(1-$F$2^D$17)*($A219-$F$2^(D$17-1)*$B$4*$I$3),0.000001)</f>
        <v>1E-06</v>
      </c>
      <c r="E219" s="1">
        <f>(1-$F$2^D$17)*($M$2+$B$7*LN(D219))/(1-$F$2)+(1-$F$2^(D$17-1))*$R$4+$F$2^(D$17-1)*$M$4</f>
        <v>102.0153814750243</v>
      </c>
      <c r="F219" s="1">
        <f>MAX($B$6*$B$2-(1-$F$2)/(1-$F$2^F$17)*($A219-$F$2^(F$17-1)*$B$4*$I$3),0.000001)</f>
        <v>7.704314268591066</v>
      </c>
      <c r="G219" s="1">
        <f>(1-$F$2^F$17)*($M$2+$B$7*LN(F219))/(1-$F$2)+(1-$F$2^(F$17-1))*$R$4+$F$2^(F$17-1)*$M$4</f>
        <v>116.45330165657231</v>
      </c>
      <c r="H219" s="1">
        <f>MAX($B$6*$B$2-(1-$F$2)/(1-$F$2^H$17)*($A219-$F$2^(H$17-1)*$B$4*$I$3),0.000001)</f>
        <v>11.797516474701162</v>
      </c>
      <c r="I219" s="1">
        <f>(1-$F$2^H$17)*($M$2+$B$7*LN(H219))/(1-$F$2)+(1-$F$2^(H$17-1))*$R$4+$F$2^(H$17-1)*$M$4</f>
        <v>116.60547503068372</v>
      </c>
      <c r="J219" s="1">
        <f>MAX($B$6*$B$2-(1-$F$2)/(1-$F$2^J$17)*($A219-$F$2^(J$17-1)*$B$4*$I$3),0.000001)</f>
        <v>14.236318133209224</v>
      </c>
      <c r="K219" s="1">
        <f>(1-$F$2^J$17)*($M$2+$B$7*LN(J219))/(1-$F$2)+(1-$F$2^(J$17-1))*$R$4+$F$2^(J$17-1)*$M$4</f>
        <v>116.60704941597403</v>
      </c>
      <c r="L219" s="1">
        <f>MAX($B$6*$B$2-(1-$F$2)/(1-$F$2^L$17)*($A219-$F$2^(L$17-1)*$B$4*$I$3),0.000001)</f>
        <v>15.848053399217163</v>
      </c>
      <c r="M219" s="1">
        <f>(1-$F$2^L$17)*($M$2+$B$7*LN(L219))/(1-$F$2)+(1-$F$2^(L$17-1))*$R$4+$F$2^(L$17-1)*$M$4</f>
        <v>116.5685588092657</v>
      </c>
      <c r="N219" s="1">
        <f>MAX($B$6*$B$2-(1-$F$2)/(1-$F$2^N$17)*($A219-$F$2^(N$17-1)*$B$4*$I$3),0.000001)</f>
        <v>16.987317819556246</v>
      </c>
      <c r="O219" s="1">
        <f>(1-$F$2^N$17)*($M$2+$B$7*LN(N219))/(1-$F$2)+(1-$F$2^(N$17-1))*$R$4+$F$2^(N$17-1)*$M$4</f>
        <v>116.5170321040526</v>
      </c>
      <c r="P219" s="1">
        <f t="shared" si="44"/>
        <v>27</v>
      </c>
      <c r="Q219" s="1">
        <f>$R$3/(1-$B$4)</f>
        <v>115.82106318787385</v>
      </c>
      <c r="R219" s="1">
        <f>LN((1-$B$6)*$B$3*$B$2)+$B$7*LN($B$6*$B$3*$B$2+$F$2*Y219)+$B$4*$R$3/(1-$B$4)</f>
        <v>116.45000713682887</v>
      </c>
      <c r="T219" s="1">
        <f t="shared" si="33"/>
        <v>116.60704941597403</v>
      </c>
      <c r="U219" s="1">
        <f t="shared" si="34"/>
        <v>75.3302481651481</v>
      </c>
      <c r="V219" s="1">
        <f t="shared" si="32"/>
        <v>14.236318133209224</v>
      </c>
      <c r="W219" s="1"/>
      <c r="X219" s="1">
        <f t="shared" si="35"/>
        <v>116.60704941597403</v>
      </c>
      <c r="Y219" s="1">
        <f>IF(X219=C219,$I$3,(Z219-$B$6*$B$2+A219)/$F$2)</f>
        <v>75.3302481651481</v>
      </c>
      <c r="Z219" s="1">
        <f t="shared" si="36"/>
        <v>14.236318133209224</v>
      </c>
      <c r="AA219" s="1">
        <f t="shared" si="37"/>
      </c>
      <c r="AB219" s="1">
        <f t="shared" si="38"/>
      </c>
      <c r="AC219" s="1">
        <f t="shared" si="39"/>
      </c>
      <c r="AD219" s="1">
        <f t="shared" si="40"/>
      </c>
      <c r="AE219" s="1">
        <f t="shared" si="41"/>
        <v>14.236318133209224</v>
      </c>
      <c r="AF219">
        <f t="shared" si="42"/>
      </c>
      <c r="AG219">
        <f t="shared" si="43"/>
      </c>
    </row>
    <row r="220" spans="1:33" ht="12.75">
      <c r="A220" s="1">
        <f>A219+$I$3/100</f>
        <v>84.04869173274696</v>
      </c>
      <c r="B220" s="1">
        <f>MAX($B$6*$B$2-A220+$B$4*$I$3,0.00001)</f>
        <v>1E-05</v>
      </c>
      <c r="C220" s="1">
        <f>$M$2+$B$7*LN(B220)+$M$4</f>
        <v>111.03842940027327</v>
      </c>
      <c r="D220" s="1">
        <f>MAX($B$6*$B$2-(1-$F$2)/(1-$F$2^D$17)*($A220-$F$2^(D$17-1)*$B$4*$I$3),0.000001)</f>
        <v>1E-06</v>
      </c>
      <c r="E220" s="1">
        <f>(1-$F$2^D$17)*($M$2+$B$7*LN(D220))/(1-$F$2)+(1-$F$2^(D$17-1))*$R$4+$F$2^(D$17-1)*$M$4</f>
        <v>102.0153814750243</v>
      </c>
      <c r="F220" s="1">
        <f>MAX($B$6*$B$2-(1-$F$2)/(1-$F$2^F$17)*($A220-$F$2^(F$17-1)*$B$4*$I$3),0.000001)</f>
        <v>7.594097040746991</v>
      </c>
      <c r="G220" s="1">
        <f>(1-$F$2^F$17)*($M$2+$B$7*LN(F220))/(1-$F$2)+(1-$F$2^(F$17-1))*$R$4+$F$2^(F$17-1)*$M$4</f>
        <v>116.43372667769677</v>
      </c>
      <c r="H220" s="1">
        <f>MAX($B$6*$B$2-(1-$F$2)/(1-$F$2^H$17)*($A220-$F$2^(H$17-1)*$B$4*$I$3),0.000001)</f>
        <v>11.710768970803201</v>
      </c>
      <c r="I220" s="1">
        <f>(1-$F$2^H$17)*($M$2+$B$7*LN(H220))/(1-$F$2)+(1-$F$2^(H$17-1))*$R$4+$F$2^(H$17-1)*$M$4</f>
        <v>116.5927364472239</v>
      </c>
      <c r="J220" s="1">
        <f>MAX($B$6*$B$2-(1-$F$2)/(1-$F$2^J$17)*($A220-$F$2^(J$17-1)*$B$4*$I$3),0.000001)</f>
        <v>14.163554302436193</v>
      </c>
      <c r="K220" s="1">
        <f>(1-$F$2^J$17)*($M$2+$B$7*LN(J220))/(1-$F$2)+(1-$F$2^(J$17-1))*$R$4+$F$2^(J$17-1)*$M$4</f>
        <v>116.59650494776008</v>
      </c>
      <c r="L220" s="1">
        <f>MAX($B$6*$B$2-(1-$F$2)/(1-$F$2^L$17)*($A220-$F$2^(L$17-1)*$B$4*$I$3),0.000001)</f>
        <v>15.784530983811043</v>
      </c>
      <c r="M220" s="1">
        <f>(1-$F$2^L$17)*($M$2+$B$7*LN(L220))/(1-$F$2)+(1-$F$2^(L$17-1))*$R$4+$F$2^(L$17-1)*$M$4</f>
        <v>116.55909194763277</v>
      </c>
      <c r="N220" s="1">
        <f>MAX($B$6*$B$2-(1-$F$2)/(1-$F$2^N$17)*($A220-$F$2^(N$17-1)*$B$4*$I$3),0.000001)</f>
        <v>16.930327752199545</v>
      </c>
      <c r="O220" s="1">
        <f>(1-$F$2^N$17)*($M$2+$B$7*LN(N220))/(1-$F$2)+(1-$F$2^(N$17-1))*$R$4+$F$2^(N$17-1)*$M$4</f>
        <v>116.50820303665483</v>
      </c>
      <c r="P220" s="1">
        <f t="shared" si="44"/>
        <v>27</v>
      </c>
      <c r="Q220" s="1">
        <f>$R$3/(1-$B$4)</f>
        <v>115.82106318787385</v>
      </c>
      <c r="R220" s="1">
        <f>LN((1-$B$6)*$B$3*$B$2)+$B$7*LN($B$6*$B$3*$B$2+$F$2*Y220)+$B$4*$R$3/(1-$B$4)</f>
        <v>116.45119903904563</v>
      </c>
      <c r="T220" s="1">
        <f t="shared" si="33"/>
        <v>116.59650494776008</v>
      </c>
      <c r="U220" s="1">
        <f t="shared" si="34"/>
        <v>75.58143605006444</v>
      </c>
      <c r="V220" s="1">
        <f t="shared" si="32"/>
        <v>14.163554302436193</v>
      </c>
      <c r="W220" s="1"/>
      <c r="X220" s="1">
        <f t="shared" si="35"/>
        <v>116.59650494776008</v>
      </c>
      <c r="Y220" s="1">
        <f>IF(X220=C220,$I$3,(Z220-$B$6*$B$2+A220)/$F$2)</f>
        <v>75.58143605006444</v>
      </c>
      <c r="Z220" s="1">
        <f t="shared" si="36"/>
        <v>14.163554302436193</v>
      </c>
      <c r="AA220" s="1">
        <f t="shared" si="37"/>
      </c>
      <c r="AB220" s="1">
        <f t="shared" si="38"/>
      </c>
      <c r="AC220" s="1">
        <f t="shared" si="39"/>
      </c>
      <c r="AD220" s="1">
        <f t="shared" si="40"/>
      </c>
      <c r="AE220" s="1">
        <f t="shared" si="41"/>
        <v>14.163554302436193</v>
      </c>
      <c r="AF220">
        <f t="shared" si="42"/>
      </c>
      <c r="AG220">
        <f t="shared" si="43"/>
      </c>
    </row>
    <row r="221" spans="1:33" ht="12.75">
      <c r="A221" s="1">
        <f>A220+$I$3/100</f>
        <v>84.34815262965698</v>
      </c>
      <c r="B221" s="1">
        <f>MAX($B$6*$B$2-A221+$B$4*$I$3,0.00001)</f>
        <v>1E-05</v>
      </c>
      <c r="C221" s="1">
        <f>$M$2+$B$7*LN(B221)+$M$4</f>
        <v>111.03842940027327</v>
      </c>
      <c r="D221" s="1">
        <f>MAX($B$6*$B$2-(1-$F$2)/(1-$F$2^D$17)*($A221-$F$2^(D$17-1)*$B$4*$I$3),0.000001)</f>
        <v>1E-06</v>
      </c>
      <c r="E221" s="1">
        <f>(1-$F$2^D$17)*($M$2+$B$7*LN(D221))/(1-$F$2)+(1-$F$2^(D$17-1))*$R$4+$F$2^(D$17-1)*$M$4</f>
        <v>102.0153814750243</v>
      </c>
      <c r="F221" s="1">
        <f>MAX($B$6*$B$2-(1-$F$2)/(1-$F$2^F$17)*($A221-$F$2^(F$17-1)*$B$4*$I$3),0.000001)</f>
        <v>7.48387981290292</v>
      </c>
      <c r="G221" s="1">
        <f>(1-$F$2^F$17)*($M$2+$B$7*LN(F221))/(1-$F$2)+(1-$F$2^(F$17-1))*$R$4+$F$2^(F$17-1)*$M$4</f>
        <v>116.41386550973466</v>
      </c>
      <c r="H221" s="1">
        <f>MAX($B$6*$B$2-(1-$F$2)/(1-$F$2^H$17)*($A221-$F$2^(H$17-1)*$B$4*$I$3),0.000001)</f>
        <v>11.624021466905237</v>
      </c>
      <c r="I221" s="1">
        <f>(1-$F$2^H$17)*($M$2+$B$7*LN(H221))/(1-$F$2)+(1-$F$2^(H$17-1))*$R$4+$F$2^(H$17-1)*$M$4</f>
        <v>116.57990315106761</v>
      </c>
      <c r="J221" s="1">
        <f>MAX($B$6*$B$2-(1-$F$2)/(1-$F$2^J$17)*($A221-$F$2^(J$17-1)*$B$4*$I$3),0.000001)</f>
        <v>14.090790471663162</v>
      </c>
      <c r="K221" s="1">
        <f>(1-$F$2^J$17)*($M$2+$B$7*LN(J221))/(1-$F$2)+(1-$F$2^(J$17-1))*$R$4+$F$2^(J$17-1)*$M$4</f>
        <v>116.58590616865763</v>
      </c>
      <c r="L221" s="1">
        <f>MAX($B$6*$B$2-(1-$F$2)/(1-$F$2^L$17)*($A221-$F$2^(L$17-1)*$B$4*$I$3),0.000001)</f>
        <v>15.721008568404923</v>
      </c>
      <c r="M221" s="1">
        <f>(1-$F$2^L$17)*($M$2+$B$7*LN(L221))/(1-$F$2)+(1-$F$2^(L$17-1))*$R$4+$F$2^(L$17-1)*$M$4</f>
        <v>116.5495869111549</v>
      </c>
      <c r="N221" s="1">
        <f>MAX($B$6*$B$2-(1-$F$2)/(1-$F$2^N$17)*($A221-$F$2^(N$17-1)*$B$4*$I$3),0.000001)</f>
        <v>16.873337684842852</v>
      </c>
      <c r="O221" s="1">
        <f>(1-$F$2^N$17)*($M$2+$B$7*LN(N221))/(1-$F$2)+(1-$F$2^(N$17-1))*$R$4+$F$2^(N$17-1)*$M$4</f>
        <v>116.49934419910693</v>
      </c>
      <c r="P221" s="1">
        <f t="shared" si="44"/>
        <v>27</v>
      </c>
      <c r="Q221" s="1">
        <f>$R$3/(1-$B$4)</f>
        <v>115.82106318787385</v>
      </c>
      <c r="R221" s="1">
        <f>LN((1-$B$6)*$B$3*$B$2)+$B$7*LN($B$6*$B$3*$B$2+$F$2*Y221)+$B$4*$R$3/(1-$B$4)</f>
        <v>116.45238810675616</v>
      </c>
      <c r="T221" s="1">
        <f t="shared" si="33"/>
        <v>116.58590616865763</v>
      </c>
      <c r="U221" s="1">
        <f t="shared" si="34"/>
        <v>75.83262393498077</v>
      </c>
      <c r="V221" s="1">
        <f t="shared" si="32"/>
        <v>14.090790471663162</v>
      </c>
      <c r="W221" s="1"/>
      <c r="X221" s="1">
        <f t="shared" si="35"/>
        <v>116.58590616865763</v>
      </c>
      <c r="Y221" s="1">
        <f>IF(X221=C221,$I$3,(Z221-$B$6*$B$2+A221)/$F$2)</f>
        <v>75.83262393498077</v>
      </c>
      <c r="Z221" s="1">
        <f t="shared" si="36"/>
        <v>14.090790471663162</v>
      </c>
      <c r="AA221" s="1">
        <f t="shared" si="37"/>
      </c>
      <c r="AB221" s="1">
        <f t="shared" si="38"/>
      </c>
      <c r="AC221" s="1">
        <f t="shared" si="39"/>
      </c>
      <c r="AD221" s="1">
        <f t="shared" si="40"/>
      </c>
      <c r="AE221" s="1">
        <f t="shared" si="41"/>
        <v>14.090790471663162</v>
      </c>
      <c r="AF221">
        <f t="shared" si="42"/>
      </c>
      <c r="AG221">
        <f t="shared" si="43"/>
      </c>
    </row>
    <row r="222" spans="1:33" ht="12.75">
      <c r="A222" s="1">
        <f>A221+$I$3/100</f>
        <v>84.647613526567</v>
      </c>
      <c r="B222" s="1">
        <f>MAX($B$6*$B$2-A222+$B$4*$I$3,0.00001)</f>
        <v>1E-05</v>
      </c>
      <c r="C222" s="1">
        <f>$M$2+$B$7*LN(B222)+$M$4</f>
        <v>111.03842940027327</v>
      </c>
      <c r="D222" s="1">
        <f>MAX($B$6*$B$2-(1-$F$2)/(1-$F$2^D$17)*($A222-$F$2^(D$17-1)*$B$4*$I$3),0.000001)</f>
        <v>1E-06</v>
      </c>
      <c r="E222" s="1">
        <f>(1-$F$2^D$17)*($M$2+$B$7*LN(D222))/(1-$F$2)+(1-$F$2^(D$17-1))*$R$4+$F$2^(D$17-1)*$M$4</f>
        <v>102.0153814750243</v>
      </c>
      <c r="F222" s="1">
        <f>MAX($B$6*$B$2-(1-$F$2)/(1-$F$2^F$17)*($A222-$F$2^(F$17-1)*$B$4*$I$3),0.000001)</f>
        <v>7.373662585058845</v>
      </c>
      <c r="G222" s="1">
        <f>(1-$F$2^F$17)*($M$2+$B$7*LN(F222))/(1-$F$2)+(1-$F$2^(F$17-1))*$R$4+$F$2^(F$17-1)*$M$4</f>
        <v>116.39370966011629</v>
      </c>
      <c r="H222" s="1">
        <f>MAX($B$6*$B$2-(1-$F$2)/(1-$F$2^H$17)*($A222-$F$2^(H$17-1)*$B$4*$I$3),0.000001)</f>
        <v>11.537273963007273</v>
      </c>
      <c r="I222" s="1">
        <f>(1-$F$2^H$17)*($M$2+$B$7*LN(H222))/(1-$F$2)+(1-$F$2^(H$17-1))*$R$4+$F$2^(H$17-1)*$M$4</f>
        <v>116.56697372326065</v>
      </c>
      <c r="J222" s="1">
        <f>MAX($B$6*$B$2-(1-$F$2)/(1-$F$2^J$17)*($A222-$F$2^(J$17-1)*$B$4*$I$3),0.000001)</f>
        <v>14.018026640890131</v>
      </c>
      <c r="K222" s="1">
        <f>(1-$F$2^J$17)*($M$2+$B$7*LN(J222))/(1-$F$2)+(1-$F$2^(J$17-1))*$R$4+$F$2^(J$17-1)*$M$4</f>
        <v>116.57525251629583</v>
      </c>
      <c r="L222" s="1">
        <f>MAX($B$6*$B$2-(1-$F$2)/(1-$F$2^L$17)*($A222-$F$2^(L$17-1)*$B$4*$I$3),0.000001)</f>
        <v>15.657486152998802</v>
      </c>
      <c r="M222" s="1">
        <f>(1-$F$2^L$17)*($M$2+$B$7*LN(L222))/(1-$F$2)+(1-$F$2^(L$17-1))*$R$4+$F$2^(L$17-1)*$M$4</f>
        <v>116.54004339070721</v>
      </c>
      <c r="N222" s="1">
        <f>MAX($B$6*$B$2-(1-$F$2)/(1-$F$2^N$17)*($A222-$F$2^(N$17-1)*$B$4*$I$3),0.000001)</f>
        <v>16.81634761748615</v>
      </c>
      <c r="O222" s="1">
        <f>(1-$F$2^N$17)*($M$2+$B$7*LN(N222))/(1-$F$2)+(1-$F$2^(N$17-1))*$R$4+$F$2^(N$17-1)*$M$4</f>
        <v>116.49045538996947</v>
      </c>
      <c r="P222" s="1">
        <f t="shared" si="44"/>
        <v>27</v>
      </c>
      <c r="Q222" s="1">
        <f>$R$3/(1-$B$4)</f>
        <v>115.82106318787385</v>
      </c>
      <c r="R222" s="1">
        <f>LN((1-$B$6)*$B$3*$B$2)+$B$7*LN($B$6*$B$3*$B$2+$F$2*Y222)+$B$4*$R$3/(1-$B$4)</f>
        <v>116.45357435341019</v>
      </c>
      <c r="T222" s="1">
        <f t="shared" si="33"/>
        <v>116.57525251629583</v>
      </c>
      <c r="U222" s="1">
        <f t="shared" si="34"/>
        <v>76.0838118198971</v>
      </c>
      <c r="V222" s="1">
        <f t="shared" si="32"/>
        <v>14.018026640890131</v>
      </c>
      <c r="W222" s="1"/>
      <c r="X222" s="1">
        <f t="shared" si="35"/>
        <v>116.57525251629583</v>
      </c>
      <c r="Y222" s="1">
        <f>IF(X222=C222,$I$3,(Z222-$B$6*$B$2+A222)/$F$2)</f>
        <v>76.0838118198971</v>
      </c>
      <c r="Z222" s="1">
        <f t="shared" si="36"/>
        <v>14.018026640890131</v>
      </c>
      <c r="AA222" s="1">
        <f t="shared" si="37"/>
      </c>
      <c r="AB222" s="1">
        <f t="shared" si="38"/>
      </c>
      <c r="AC222" s="1">
        <f t="shared" si="39"/>
      </c>
      <c r="AD222" s="1">
        <f t="shared" si="40"/>
      </c>
      <c r="AE222" s="1">
        <f t="shared" si="41"/>
        <v>14.018026640890131</v>
      </c>
      <c r="AF222">
        <f t="shared" si="42"/>
      </c>
      <c r="AG222">
        <f t="shared" si="43"/>
      </c>
    </row>
    <row r="223" spans="1:33" ht="12.75">
      <c r="A223" s="1">
        <f>A222+$I$3/100</f>
        <v>84.94707442347702</v>
      </c>
      <c r="B223" s="1">
        <f>MAX($B$6*$B$2-A223+$B$4*$I$3,0.00001)</f>
        <v>1E-05</v>
      </c>
      <c r="C223" s="1">
        <f>$M$2+$B$7*LN(B223)+$M$4</f>
        <v>111.03842940027327</v>
      </c>
      <c r="D223" s="1">
        <f>MAX($B$6*$B$2-(1-$F$2)/(1-$F$2^D$17)*($A223-$F$2^(D$17-1)*$B$4*$I$3),0.000001)</f>
        <v>1E-06</v>
      </c>
      <c r="E223" s="1">
        <f>(1-$F$2^D$17)*($M$2+$B$7*LN(D223))/(1-$F$2)+(1-$F$2^(D$17-1))*$R$4+$F$2^(D$17-1)*$M$4</f>
        <v>102.0153814750243</v>
      </c>
      <c r="F223" s="1">
        <f>MAX($B$6*$B$2-(1-$F$2)/(1-$F$2^F$17)*($A223-$F$2^(F$17-1)*$B$4*$I$3),0.000001)</f>
        <v>7.263445357214774</v>
      </c>
      <c r="G223" s="1">
        <f>(1-$F$2^F$17)*($M$2+$B$7*LN(F223))/(1-$F$2)+(1-$F$2^(F$17-1))*$R$4+$F$2^(F$17-1)*$M$4</f>
        <v>116.37325025254995</v>
      </c>
      <c r="H223" s="1">
        <f>MAX($B$6*$B$2-(1-$F$2)/(1-$F$2^H$17)*($A223-$F$2^(H$17-1)*$B$4*$I$3),0.000001)</f>
        <v>11.450526459109309</v>
      </c>
      <c r="I223" s="1">
        <f>(1-$F$2^H$17)*($M$2+$B$7*LN(H223))/(1-$F$2)+(1-$F$2^(H$17-1))*$R$4+$F$2^(H$17-1)*$M$4</f>
        <v>116.55394671272052</v>
      </c>
      <c r="J223" s="1">
        <f>MAX($B$6*$B$2-(1-$F$2)/(1-$F$2^J$17)*($A223-$F$2^(J$17-1)*$B$4*$I$3),0.000001)</f>
        <v>13.9452628101171</v>
      </c>
      <c r="K223" s="1">
        <f>(1-$F$2^J$17)*($M$2+$B$7*LN(J223))/(1-$F$2)+(1-$F$2^(J$17-1))*$R$4+$F$2^(J$17-1)*$M$4</f>
        <v>116.56454341952367</v>
      </c>
      <c r="L223" s="1">
        <f>MAX($B$6*$B$2-(1-$F$2)/(1-$F$2^L$17)*($A223-$F$2^(L$17-1)*$B$4*$I$3),0.000001)</f>
        <v>15.59396373759268</v>
      </c>
      <c r="M223" s="1">
        <f>(1-$F$2^L$17)*($M$2+$B$7*LN(L223))/(1-$F$2)+(1-$F$2^(L$17-1))*$R$4+$F$2^(L$17-1)*$M$4</f>
        <v>116.5304610733948</v>
      </c>
      <c r="N223" s="1">
        <f>MAX($B$6*$B$2-(1-$F$2)/(1-$F$2^N$17)*($A223-$F$2^(N$17-1)*$B$4*$I$3),0.000001)</f>
        <v>16.759357550129458</v>
      </c>
      <c r="O223" s="1">
        <f>(1-$F$2^N$17)*($M$2+$B$7*LN(N223))/(1-$F$2)+(1-$F$2^(N$17-1))*$R$4+$F$2^(N$17-1)*$M$4</f>
        <v>116.48153640575154</v>
      </c>
      <c r="P223" s="1">
        <f t="shared" si="44"/>
        <v>27</v>
      </c>
      <c r="Q223" s="1">
        <f>$R$3/(1-$B$4)</f>
        <v>115.82106318787385</v>
      </c>
      <c r="R223" s="1">
        <f>LN((1-$B$6)*$B$3*$B$2)+$B$7*LN($B$6*$B$3*$B$2+$F$2*Y223)+$B$4*$R$3/(1-$B$4)</f>
        <v>116.45475779236192</v>
      </c>
      <c r="T223" s="1">
        <f t="shared" si="33"/>
        <v>116.56454341952367</v>
      </c>
      <c r="U223" s="1">
        <f t="shared" si="34"/>
        <v>76.33499970481343</v>
      </c>
      <c r="V223" s="1">
        <f t="shared" si="32"/>
        <v>13.9452628101171</v>
      </c>
      <c r="W223" s="1"/>
      <c r="X223" s="1">
        <f t="shared" si="35"/>
        <v>116.56454341952367</v>
      </c>
      <c r="Y223" s="1">
        <f>IF(X223=C223,$I$3,(Z223-$B$6*$B$2+A223)/$F$2)</f>
        <v>76.33499970481343</v>
      </c>
      <c r="Z223" s="1">
        <f t="shared" si="36"/>
        <v>13.9452628101171</v>
      </c>
      <c r="AA223" s="1">
        <f t="shared" si="37"/>
      </c>
      <c r="AB223" s="1">
        <f t="shared" si="38"/>
      </c>
      <c r="AC223" s="1">
        <f t="shared" si="39"/>
      </c>
      <c r="AD223" s="1">
        <f t="shared" si="40"/>
      </c>
      <c r="AE223" s="1">
        <f t="shared" si="41"/>
        <v>13.9452628101171</v>
      </c>
      <c r="AF223">
        <f t="shared" si="42"/>
      </c>
      <c r="AG223">
        <f t="shared" si="43"/>
      </c>
    </row>
    <row r="224" spans="1:33" ht="12.75">
      <c r="A224" s="1">
        <f>A223+$I$3/100</f>
        <v>85.24653532038704</v>
      </c>
      <c r="B224" s="1">
        <f>MAX($B$6*$B$2-A224+$B$4*$I$3,0.00001)</f>
        <v>1E-05</v>
      </c>
      <c r="C224" s="1">
        <f>$M$2+$B$7*LN(B224)+$M$4</f>
        <v>111.03842940027327</v>
      </c>
      <c r="D224" s="1">
        <f>MAX($B$6*$B$2-(1-$F$2)/(1-$F$2^D$17)*($A224-$F$2^(D$17-1)*$B$4*$I$3),0.000001)</f>
        <v>1E-06</v>
      </c>
      <c r="E224" s="1">
        <f>(1-$F$2^D$17)*($M$2+$B$7*LN(D224))/(1-$F$2)+(1-$F$2^(D$17-1))*$R$4+$F$2^(D$17-1)*$M$4</f>
        <v>102.0153814750243</v>
      </c>
      <c r="F224" s="1">
        <f>MAX($B$6*$B$2-(1-$F$2)/(1-$F$2^F$17)*($A224-$F$2^(F$17-1)*$B$4*$I$3),0.000001)</f>
        <v>7.153228129370699</v>
      </c>
      <c r="G224" s="1">
        <f>(1-$F$2^F$17)*($M$2+$B$7*LN(F224))/(1-$F$2)+(1-$F$2^(F$17-1))*$R$4+$F$2^(F$17-1)*$M$4</f>
        <v>116.35247800355096</v>
      </c>
      <c r="H224" s="1">
        <f>MAX($B$6*$B$2-(1-$F$2)/(1-$F$2^H$17)*($A224-$F$2^(H$17-1)*$B$4*$I$3),0.000001)</f>
        <v>11.363778955211345</v>
      </c>
      <c r="I224" s="1">
        <f>(1-$F$2^H$17)*($M$2+$B$7*LN(H224))/(1-$F$2)+(1-$F$2^(H$17-1))*$R$4+$F$2^(H$17-1)*$M$4</f>
        <v>116.54082063525917</v>
      </c>
      <c r="J224" s="1">
        <f>MAX($B$6*$B$2-(1-$F$2)/(1-$F$2^J$17)*($A224-$F$2^(J$17-1)*$B$4*$I$3),0.000001)</f>
        <v>13.87249897934407</v>
      </c>
      <c r="K224" s="1">
        <f>(1-$F$2^J$17)*($M$2+$B$7*LN(J224))/(1-$F$2)+(1-$F$2^(J$17-1))*$R$4+$F$2^(J$17-1)*$M$4</f>
        <v>116.55377829822615</v>
      </c>
      <c r="L224" s="1">
        <f>MAX($B$6*$B$2-(1-$F$2)/(1-$F$2^L$17)*($A224-$F$2^(L$17-1)*$B$4*$I$3),0.000001)</f>
        <v>15.53044132218656</v>
      </c>
      <c r="M224" s="1">
        <f>(1-$F$2^L$17)*($M$2+$B$7*LN(L224))/(1-$F$2)+(1-$F$2^(L$17-1))*$R$4+$F$2^(L$17-1)*$M$4</f>
        <v>116.52083964249123</v>
      </c>
      <c r="N224" s="1">
        <f>MAX($B$6*$B$2-(1-$F$2)/(1-$F$2^N$17)*($A224-$F$2^(N$17-1)*$B$4*$I$3),0.000001)</f>
        <v>16.70236748277276</v>
      </c>
      <c r="O224" s="1">
        <f>(1-$F$2^N$17)*($M$2+$B$7*LN(N224))/(1-$F$2)+(1-$F$2^(N$17-1))*$R$4+$F$2^(N$17-1)*$M$4</f>
        <v>116.47258704088276</v>
      </c>
      <c r="P224" s="1">
        <f t="shared" si="44"/>
        <v>27</v>
      </c>
      <c r="Q224" s="1">
        <f>$R$3/(1-$B$4)</f>
        <v>115.82106318787385</v>
      </c>
      <c r="R224" s="1">
        <f>LN((1-$B$6)*$B$3*$B$2)+$B$7*LN($B$6*$B$3*$B$2+$F$2*Y224)+$B$4*$R$3/(1-$B$4)</f>
        <v>116.45593843687092</v>
      </c>
      <c r="T224" s="1">
        <f t="shared" si="33"/>
        <v>116.55377829822615</v>
      </c>
      <c r="U224" s="1">
        <f t="shared" si="34"/>
        <v>76.58618758972976</v>
      </c>
      <c r="V224" s="1">
        <f t="shared" si="32"/>
        <v>13.87249897934407</v>
      </c>
      <c r="W224" s="1"/>
      <c r="X224" s="1">
        <f t="shared" si="35"/>
        <v>116.55377829822615</v>
      </c>
      <c r="Y224" s="1">
        <f>IF(X224=C224,$I$3,(Z224-$B$6*$B$2+A224)/$F$2)</f>
        <v>76.58618758972976</v>
      </c>
      <c r="Z224" s="1">
        <f t="shared" si="36"/>
        <v>13.87249897934407</v>
      </c>
      <c r="AA224" s="1">
        <f t="shared" si="37"/>
      </c>
      <c r="AB224" s="1">
        <f t="shared" si="38"/>
      </c>
      <c r="AC224" s="1">
        <f t="shared" si="39"/>
      </c>
      <c r="AD224" s="1">
        <f t="shared" si="40"/>
      </c>
      <c r="AE224" s="1">
        <f t="shared" si="41"/>
        <v>13.87249897934407</v>
      </c>
      <c r="AF224">
        <f t="shared" si="42"/>
      </c>
      <c r="AG224">
        <f t="shared" si="43"/>
      </c>
    </row>
    <row r="225" spans="1:33" ht="12.75">
      <c r="A225" s="1">
        <f>A224+$I$3/100</f>
        <v>85.54599621729706</v>
      </c>
      <c r="B225" s="1">
        <f>MAX($B$6*$B$2-A225+$B$4*$I$3,0.00001)</f>
        <v>1E-05</v>
      </c>
      <c r="C225" s="1">
        <f>$M$2+$B$7*LN(B225)+$M$4</f>
        <v>111.03842940027327</v>
      </c>
      <c r="D225" s="1">
        <f>MAX($B$6*$B$2-(1-$F$2)/(1-$F$2^D$17)*($A225-$F$2^(D$17-1)*$B$4*$I$3),0.000001)</f>
        <v>1E-06</v>
      </c>
      <c r="E225" s="1">
        <f>(1-$F$2^D$17)*($M$2+$B$7*LN(D225))/(1-$F$2)+(1-$F$2^(D$17-1))*$R$4+$F$2^(D$17-1)*$M$4</f>
        <v>102.0153814750243</v>
      </c>
      <c r="F225" s="1">
        <f>MAX($B$6*$B$2-(1-$F$2)/(1-$F$2^F$17)*($A225-$F$2^(F$17-1)*$B$4*$I$3),0.000001)</f>
        <v>7.043010901526628</v>
      </c>
      <c r="G225" s="1">
        <f>(1-$F$2^F$17)*($M$2+$B$7*LN(F225))/(1-$F$2)+(1-$F$2^(F$17-1))*$R$4+$F$2^(F$17-1)*$M$4</f>
        <v>116.33138319714807</v>
      </c>
      <c r="H225" s="1">
        <f>MAX($B$6*$B$2-(1-$F$2)/(1-$F$2^H$17)*($A225-$F$2^(H$17-1)*$B$4*$I$3),0.000001)</f>
        <v>11.27703145131338</v>
      </c>
      <c r="I225" s="1">
        <f>(1-$F$2^H$17)*($M$2+$B$7*LN(H225))/(1-$F$2)+(1-$F$2^(H$17-1))*$R$4+$F$2^(H$17-1)*$M$4</f>
        <v>116.52759397256816</v>
      </c>
      <c r="J225" s="1">
        <f>MAX($B$6*$B$2-(1-$F$2)/(1-$F$2^J$17)*($A225-$F$2^(J$17-1)*$B$4*$I$3),0.000001)</f>
        <v>13.799735148571038</v>
      </c>
      <c r="K225" s="1">
        <f>(1-$F$2^J$17)*($M$2+$B$7*LN(J225))/(1-$F$2)+(1-$F$2^(J$17-1))*$R$4+$F$2^(J$17-1)*$M$4</f>
        <v>116.54295656313576</v>
      </c>
      <c r="L225" s="1">
        <f>MAX($B$6*$B$2-(1-$F$2)/(1-$F$2^L$17)*($A225-$F$2^(L$17-1)*$B$4*$I$3),0.000001)</f>
        <v>15.466918906780439</v>
      </c>
      <c r="M225" s="1">
        <f>(1-$F$2^L$17)*($M$2+$B$7*LN(L225))/(1-$F$2)+(1-$F$2^(L$17-1))*$R$4+$F$2^(L$17-1)*$M$4</f>
        <v>116.51117877737558</v>
      </c>
      <c r="N225" s="1">
        <f>MAX($B$6*$B$2-(1-$F$2)/(1-$F$2^N$17)*($A225-$F$2^(N$17-1)*$B$4*$I$3),0.000001)</f>
        <v>16.645377415416064</v>
      </c>
      <c r="O225" s="1">
        <f>(1-$F$2^N$17)*($M$2+$B$7*LN(N225))/(1-$F$2)+(1-$F$2^(N$17-1))*$R$4+$F$2^(N$17-1)*$M$4</f>
        <v>116.46360708768486</v>
      </c>
      <c r="P225" s="1">
        <f t="shared" si="44"/>
        <v>27</v>
      </c>
      <c r="Q225" s="1">
        <f>$R$3/(1-$B$4)</f>
        <v>115.82106318787385</v>
      </c>
      <c r="R225" s="1">
        <f>LN((1-$B$6)*$B$3*$B$2)+$B$7*LN($B$6*$B$3*$B$2+$F$2*Y225)+$B$4*$R$3/(1-$B$4)</f>
        <v>116.45711630010314</v>
      </c>
      <c r="T225" s="1">
        <f t="shared" si="33"/>
        <v>116.54295656313576</v>
      </c>
      <c r="U225" s="1">
        <f t="shared" si="34"/>
        <v>76.83737547464608</v>
      </c>
      <c r="V225" s="1">
        <f t="shared" si="32"/>
        <v>13.799735148571038</v>
      </c>
      <c r="W225" s="1"/>
      <c r="X225" s="1">
        <f t="shared" si="35"/>
        <v>116.54295656313576</v>
      </c>
      <c r="Y225" s="1">
        <f>IF(X225=C225,$I$3,(Z225-$B$6*$B$2+A225)/$F$2)</f>
        <v>76.83737547464608</v>
      </c>
      <c r="Z225" s="1">
        <f t="shared" si="36"/>
        <v>13.799735148571038</v>
      </c>
      <c r="AA225" s="1">
        <f t="shared" si="37"/>
      </c>
      <c r="AB225" s="1">
        <f t="shared" si="38"/>
      </c>
      <c r="AC225" s="1">
        <f t="shared" si="39"/>
      </c>
      <c r="AD225" s="1">
        <f t="shared" si="40"/>
      </c>
      <c r="AE225" s="1">
        <f t="shared" si="41"/>
        <v>13.799735148571038</v>
      </c>
      <c r="AF225">
        <f t="shared" si="42"/>
      </c>
      <c r="AG225">
        <f t="shared" si="43"/>
      </c>
    </row>
    <row r="226" spans="1:33" ht="12.75">
      <c r="A226" s="1">
        <f>A225+$I$3/100</f>
        <v>85.84545711420708</v>
      </c>
      <c r="B226" s="1">
        <f>MAX($B$6*$B$2-A226+$B$4*$I$3,0.00001)</f>
        <v>1E-05</v>
      </c>
      <c r="C226" s="1">
        <f>$M$2+$B$7*LN(B226)+$M$4</f>
        <v>111.03842940027327</v>
      </c>
      <c r="D226" s="1">
        <f>MAX($B$6*$B$2-(1-$F$2)/(1-$F$2^D$17)*($A226-$F$2^(D$17-1)*$B$4*$I$3),0.000001)</f>
        <v>1E-06</v>
      </c>
      <c r="E226" s="1">
        <f>(1-$F$2^D$17)*($M$2+$B$7*LN(D226))/(1-$F$2)+(1-$F$2^(D$17-1))*$R$4+$F$2^(D$17-1)*$M$4</f>
        <v>102.0153814750243</v>
      </c>
      <c r="F226" s="1">
        <f>MAX($B$6*$B$2-(1-$F$2)/(1-$F$2^F$17)*($A226-$F$2^(F$17-1)*$B$4*$I$3),0.000001)</f>
        <v>6.9327936736825535</v>
      </c>
      <c r="G226" s="1">
        <f>(1-$F$2^F$17)*($M$2+$B$7*LN(F226))/(1-$F$2)+(1-$F$2^(F$17-1))*$R$4+$F$2^(F$17-1)*$M$4</f>
        <v>116.30995565759508</v>
      </c>
      <c r="H226" s="1">
        <f>MAX($B$6*$B$2-(1-$F$2)/(1-$F$2^H$17)*($A226-$F$2^(H$17-1)*$B$4*$I$3),0.000001)</f>
        <v>11.19028394741542</v>
      </c>
      <c r="I226" s="1">
        <f>(1-$F$2^H$17)*($M$2+$B$7*LN(H226))/(1-$F$2)+(1-$F$2^(H$17-1))*$R$4+$F$2^(H$17-1)*$M$4</f>
        <v>116.51426517116474</v>
      </c>
      <c r="J226" s="1">
        <f>MAX($B$6*$B$2-(1-$F$2)/(1-$F$2^J$17)*($A226-$F$2^(J$17-1)*$B$4*$I$3),0.000001)</f>
        <v>13.726971317798007</v>
      </c>
      <c r="K226" s="1">
        <f>(1-$F$2^J$17)*($M$2+$B$7*LN(J226))/(1-$F$2)+(1-$F$2^(J$17-1))*$R$4+$F$2^(J$17-1)*$M$4</f>
        <v>116.53207761563893</v>
      </c>
      <c r="L226" s="1">
        <f>MAX($B$6*$B$2-(1-$F$2)/(1-$F$2^L$17)*($A226-$F$2^(L$17-1)*$B$4*$I$3),0.000001)</f>
        <v>15.403396491374318</v>
      </c>
      <c r="M226" s="1">
        <f>(1-$F$2^L$17)*($M$2+$B$7*LN(L226))/(1-$F$2)+(1-$F$2^(L$17-1))*$R$4+$F$2^(L$17-1)*$M$4</f>
        <v>116.50147815346848</v>
      </c>
      <c r="N226" s="1">
        <f>MAX($B$6*$B$2-(1-$F$2)/(1-$F$2^N$17)*($A226-$F$2^(N$17-1)*$B$4*$I$3),0.000001)</f>
        <v>16.588387348059367</v>
      </c>
      <c r="O226" s="1">
        <f>(1-$F$2^N$17)*($M$2+$B$7*LN(N226))/(1-$F$2)+(1-$F$2^(N$17-1))*$R$4+$F$2^(N$17-1)*$M$4</f>
        <v>116.4545963363428</v>
      </c>
      <c r="P226" s="1">
        <f t="shared" si="44"/>
        <v>27</v>
      </c>
      <c r="Q226" s="1">
        <f>$R$3/(1-$B$4)</f>
        <v>115.82106318787385</v>
      </c>
      <c r="R226" s="1">
        <f>LN((1-$B$6)*$B$3*$B$2)+$B$7*LN($B$6*$B$3*$B$2+$F$2*Y226)+$B$4*$R$3/(1-$B$4)</f>
        <v>116.45829139513162</v>
      </c>
      <c r="T226" s="1">
        <f t="shared" si="33"/>
        <v>116.53207761563893</v>
      </c>
      <c r="U226" s="1">
        <f t="shared" si="34"/>
        <v>77.08856335956241</v>
      </c>
      <c r="V226" s="1">
        <f t="shared" si="32"/>
        <v>13.726971317798007</v>
      </c>
      <c r="W226" s="1"/>
      <c r="X226" s="1">
        <f t="shared" si="35"/>
        <v>116.53207761563893</v>
      </c>
      <c r="Y226" s="1">
        <f>IF(X226=C226,$I$3,(Z226-$B$6*$B$2+A226)/$F$2)</f>
        <v>77.08856335956241</v>
      </c>
      <c r="Z226" s="1">
        <f t="shared" si="36"/>
        <v>13.726971317798007</v>
      </c>
      <c r="AA226" s="1">
        <f t="shared" si="37"/>
      </c>
      <c r="AB226" s="1">
        <f t="shared" si="38"/>
      </c>
      <c r="AC226" s="1">
        <f t="shared" si="39"/>
      </c>
      <c r="AD226" s="1">
        <f t="shared" si="40"/>
      </c>
      <c r="AE226" s="1">
        <f t="shared" si="41"/>
        <v>13.726971317798007</v>
      </c>
      <c r="AF226">
        <f t="shared" si="42"/>
      </c>
      <c r="AG226">
        <f t="shared" si="43"/>
      </c>
    </row>
    <row r="227" spans="1:33" ht="12.75">
      <c r="A227" s="1">
        <f>A226+$I$3/100</f>
        <v>86.1449180111171</v>
      </c>
      <c r="B227" s="1">
        <f>MAX($B$6*$B$2-A227+$B$4*$I$3,0.00001)</f>
        <v>1E-05</v>
      </c>
      <c r="C227" s="1">
        <f>$M$2+$B$7*LN(B227)+$M$4</f>
        <v>111.03842940027327</v>
      </c>
      <c r="D227" s="1">
        <f>MAX($B$6*$B$2-(1-$F$2)/(1-$F$2^D$17)*($A227-$F$2^(D$17-1)*$B$4*$I$3),0.000001)</f>
        <v>1E-06</v>
      </c>
      <c r="E227" s="1">
        <f>(1-$F$2^D$17)*($M$2+$B$7*LN(D227))/(1-$F$2)+(1-$F$2^(D$17-1))*$R$4+$F$2^(D$17-1)*$M$4</f>
        <v>102.0153814750243</v>
      </c>
      <c r="F227" s="1">
        <f>MAX($B$6*$B$2-(1-$F$2)/(1-$F$2^F$17)*($A227-$F$2^(F$17-1)*$B$4*$I$3),0.000001)</f>
        <v>6.822576445838482</v>
      </c>
      <c r="G227" s="1">
        <f>(1-$F$2^F$17)*($M$2+$B$7*LN(F227))/(1-$F$2)+(1-$F$2^(F$17-1))*$R$4+$F$2^(F$17-1)*$M$4</f>
        <v>116.28818471989555</v>
      </c>
      <c r="H227" s="1">
        <f>MAX($B$6*$B$2-(1-$F$2)/(1-$F$2^H$17)*($A227-$F$2^(H$17-1)*$B$4*$I$3),0.000001)</f>
        <v>11.103536443517456</v>
      </c>
      <c r="I227" s="1">
        <f>(1-$F$2^H$17)*($M$2+$B$7*LN(H227))/(1-$F$2)+(1-$F$2^(H$17-1))*$R$4+$F$2^(H$17-1)*$M$4</f>
        <v>116.50083264129688</v>
      </c>
      <c r="J227" s="1">
        <f>MAX($B$6*$B$2-(1-$F$2)/(1-$F$2^J$17)*($A227-$F$2^(J$17-1)*$B$4*$I$3),0.000001)</f>
        <v>13.654207487024976</v>
      </c>
      <c r="K227" s="1">
        <f>(1-$F$2^J$17)*($M$2+$B$7*LN(J227))/(1-$F$2)+(1-$F$2^(J$17-1))*$R$4+$F$2^(J$17-1)*$M$4</f>
        <v>116.52114084757729</v>
      </c>
      <c r="L227" s="1">
        <f>MAX($B$6*$B$2-(1-$F$2)/(1-$F$2^L$17)*($A227-$F$2^(L$17-1)*$B$4*$I$3),0.000001)</f>
        <v>15.339874075968197</v>
      </c>
      <c r="M227" s="1">
        <f>(1-$F$2^L$17)*($M$2+$B$7*LN(L227))/(1-$F$2)+(1-$F$2^(L$17-1))*$R$4+$F$2^(L$17-1)*$M$4</f>
        <v>116.49173744216662</v>
      </c>
      <c r="N227" s="1">
        <f>MAX($B$6*$B$2-(1-$F$2)/(1-$F$2^N$17)*($A227-$F$2^(N$17-1)*$B$4*$I$3),0.000001)</f>
        <v>16.53139728070267</v>
      </c>
      <c r="O227" s="1">
        <f>(1-$F$2^N$17)*($M$2+$B$7*LN(N227))/(1-$F$2)+(1-$F$2^(N$17-1))*$R$4+$F$2^(N$17-1)*$M$4</f>
        <v>116.4455545748753</v>
      </c>
      <c r="P227" s="1">
        <f t="shared" si="44"/>
        <v>27</v>
      </c>
      <c r="Q227" s="1">
        <f>$R$3/(1-$B$4)</f>
        <v>115.82106318787385</v>
      </c>
      <c r="R227" s="1">
        <f>LN((1-$B$6)*$B$3*$B$2)+$B$7*LN($B$6*$B$3*$B$2+$F$2*Y227)+$B$4*$R$3/(1-$B$4)</f>
        <v>116.45946373493747</v>
      </c>
      <c r="T227" s="1">
        <f t="shared" si="33"/>
        <v>116.52114084757729</v>
      </c>
      <c r="U227" s="1">
        <f t="shared" si="34"/>
        <v>77.33975124447876</v>
      </c>
      <c r="V227" s="1">
        <f t="shared" si="32"/>
        <v>13.654207487024976</v>
      </c>
      <c r="W227" s="1"/>
      <c r="X227" s="1">
        <f t="shared" si="35"/>
        <v>116.52114084757729</v>
      </c>
      <c r="Y227" s="1">
        <f>IF(X227=C227,$I$3,(Z227-$B$6*$B$2+A227)/$F$2)</f>
        <v>77.33975124447876</v>
      </c>
      <c r="Z227" s="1">
        <f t="shared" si="36"/>
        <v>13.654207487024976</v>
      </c>
      <c r="AA227" s="1">
        <f t="shared" si="37"/>
      </c>
      <c r="AB227" s="1">
        <f t="shared" si="38"/>
      </c>
      <c r="AC227" s="1">
        <f t="shared" si="39"/>
      </c>
      <c r="AD227" s="1">
        <f t="shared" si="40"/>
      </c>
      <c r="AE227" s="1">
        <f t="shared" si="41"/>
        <v>13.654207487024976</v>
      </c>
      <c r="AF227">
        <f t="shared" si="42"/>
      </c>
      <c r="AG227">
        <f t="shared" si="43"/>
      </c>
    </row>
    <row r="228" spans="1:33" ht="12.75">
      <c r="A228" s="1">
        <f>A227+$I$3/100</f>
        <v>86.44437890802712</v>
      </c>
      <c r="B228" s="1">
        <f>MAX($B$6*$B$2-A228+$B$4*$I$3,0.00001)</f>
        <v>1E-05</v>
      </c>
      <c r="C228" s="1">
        <f>$M$2+$B$7*LN(B228)+$M$4</f>
        <v>111.03842940027327</v>
      </c>
      <c r="D228" s="1">
        <f>MAX($B$6*$B$2-(1-$F$2)/(1-$F$2^D$17)*($A228-$F$2^(D$17-1)*$B$4*$I$3),0.000001)</f>
        <v>1E-06</v>
      </c>
      <c r="E228" s="1">
        <f>(1-$F$2^D$17)*($M$2+$B$7*LN(D228))/(1-$F$2)+(1-$F$2^(D$17-1))*$R$4+$F$2^(D$17-1)*$M$4</f>
        <v>102.0153814750243</v>
      </c>
      <c r="F228" s="1">
        <f>MAX($B$6*$B$2-(1-$F$2)/(1-$F$2^F$17)*($A228-$F$2^(F$17-1)*$B$4*$I$3),0.000001)</f>
        <v>6.712359217994408</v>
      </c>
      <c r="G228" s="1">
        <f>(1-$F$2^F$17)*($M$2+$B$7*LN(F228))/(1-$F$2)+(1-$F$2^(F$17-1))*$R$4+$F$2^(F$17-1)*$M$4</f>
        <v>116.26605919792704</v>
      </c>
      <c r="H228" s="1">
        <f>MAX($B$6*$B$2-(1-$F$2)/(1-$F$2^H$17)*($A228-$F$2^(H$17-1)*$B$4*$I$3),0.000001)</f>
        <v>11.016788939619492</v>
      </c>
      <c r="I228" s="1">
        <f>(1-$F$2^H$17)*($M$2+$B$7*LN(H228))/(1-$F$2)+(1-$F$2^(H$17-1))*$R$4+$F$2^(H$17-1)*$M$4</f>
        <v>116.48729475580544</v>
      </c>
      <c r="J228" s="1">
        <f>MAX($B$6*$B$2-(1-$F$2)/(1-$F$2^J$17)*($A228-$F$2^(J$17-1)*$B$4*$I$3),0.000001)</f>
        <v>13.581443656251945</v>
      </c>
      <c r="K228" s="1">
        <f>(1-$F$2^J$17)*($M$2+$B$7*LN(J228))/(1-$F$2)+(1-$F$2^(J$17-1))*$R$4+$F$2^(J$17-1)*$M$4</f>
        <v>116.51014564104375</v>
      </c>
      <c r="L228" s="1">
        <f>MAX($B$6*$B$2-(1-$F$2)/(1-$F$2^L$17)*($A228-$F$2^(L$17-1)*$B$4*$I$3),0.000001)</f>
        <v>15.276351660562076</v>
      </c>
      <c r="M228" s="1">
        <f>(1-$F$2^L$17)*($M$2+$B$7*LN(L228))/(1-$F$2)+(1-$F$2^(L$17-1))*$R$4+$F$2^(L$17-1)*$M$4</f>
        <v>116.48195631077597</v>
      </c>
      <c r="N228" s="1">
        <f>MAX($B$6*$B$2-(1-$F$2)/(1-$F$2^N$17)*($A228-$F$2^(N$17-1)*$B$4*$I$3),0.000001)</f>
        <v>16.474407213345977</v>
      </c>
      <c r="O228" s="1">
        <f>(1-$F$2^N$17)*($M$2+$B$7*LN(N228))/(1-$F$2)+(1-$F$2^(N$17-1))*$R$4+$F$2^(N$17-1)*$M$4</f>
        <v>116.43648158910496</v>
      </c>
      <c r="P228" s="1">
        <f t="shared" si="44"/>
        <v>27</v>
      </c>
      <c r="Q228" s="1">
        <f>$R$3/(1-$B$4)</f>
        <v>115.82106318787385</v>
      </c>
      <c r="R228" s="1">
        <f>LN((1-$B$6)*$B$3*$B$2)+$B$7*LN($B$6*$B$3*$B$2+$F$2*Y228)+$B$4*$R$3/(1-$B$4)</f>
        <v>116.46063333241074</v>
      </c>
      <c r="T228" s="1">
        <f t="shared" si="33"/>
        <v>116.51014564104375</v>
      </c>
      <c r="U228" s="1">
        <f t="shared" si="34"/>
        <v>77.5909391293951</v>
      </c>
      <c r="V228" s="1">
        <f t="shared" si="32"/>
        <v>13.581443656251945</v>
      </c>
      <c r="W228" s="1"/>
      <c r="X228" s="1">
        <f t="shared" si="35"/>
        <v>116.51014564104375</v>
      </c>
      <c r="Y228" s="1">
        <f>IF(X228=C228,$I$3,(Z228-$B$6*$B$2+A228)/$F$2)</f>
        <v>77.5909391293951</v>
      </c>
      <c r="Z228" s="1">
        <f t="shared" si="36"/>
        <v>13.581443656251945</v>
      </c>
      <c r="AA228" s="1">
        <f t="shared" si="37"/>
      </c>
      <c r="AB228" s="1">
        <f t="shared" si="38"/>
      </c>
      <c r="AC228" s="1">
        <f t="shared" si="39"/>
      </c>
      <c r="AD228" s="1">
        <f t="shared" si="40"/>
      </c>
      <c r="AE228" s="1">
        <f t="shared" si="41"/>
        <v>13.581443656251945</v>
      </c>
      <c r="AF228">
        <f t="shared" si="42"/>
      </c>
      <c r="AG228">
        <f t="shared" si="43"/>
      </c>
    </row>
    <row r="229" spans="1:33" ht="12.75">
      <c r="A229" s="1">
        <f>A228+$I$3/100</f>
        <v>86.74383980493714</v>
      </c>
      <c r="B229" s="1">
        <f>MAX($B$6*$B$2-A229+$B$4*$I$3,0.00001)</f>
        <v>1E-05</v>
      </c>
      <c r="C229" s="1">
        <f>$M$2+$B$7*LN(B229)+$M$4</f>
        <v>111.03842940027327</v>
      </c>
      <c r="D229" s="1">
        <f>MAX($B$6*$B$2-(1-$F$2)/(1-$F$2^D$17)*($A229-$F$2^(D$17-1)*$B$4*$I$3),0.000001)</f>
        <v>1E-06</v>
      </c>
      <c r="E229" s="1">
        <f>(1-$F$2^D$17)*($M$2+$B$7*LN(D229))/(1-$F$2)+(1-$F$2^(D$17-1))*$R$4+$F$2^(D$17-1)*$M$4</f>
        <v>102.0153814750243</v>
      </c>
      <c r="F229" s="1">
        <f>MAX($B$6*$B$2-(1-$F$2)/(1-$F$2^F$17)*($A229-$F$2^(F$17-1)*$B$4*$I$3),0.000001)</f>
        <v>6.602141990150336</v>
      </c>
      <c r="G229" s="1">
        <f>(1-$F$2^F$17)*($M$2+$B$7*LN(F229))/(1-$F$2)+(1-$F$2^(F$17-1))*$R$4+$F$2^(F$17-1)*$M$4</f>
        <v>116.24356734992631</v>
      </c>
      <c r="H229" s="1">
        <f>MAX($B$6*$B$2-(1-$F$2)/(1-$F$2^H$17)*($A229-$F$2^(H$17-1)*$B$4*$I$3),0.000001)</f>
        <v>10.930041435721527</v>
      </c>
      <c r="I229" s="1">
        <f>(1-$F$2^H$17)*($M$2+$B$7*LN(H229))/(1-$F$2)+(1-$F$2^(H$17-1))*$R$4+$F$2^(H$17-1)*$M$4</f>
        <v>116.47364984894111</v>
      </c>
      <c r="J229" s="1">
        <f>MAX($B$6*$B$2-(1-$F$2)/(1-$F$2^J$17)*($A229-$F$2^(J$17-1)*$B$4*$I$3),0.000001)</f>
        <v>13.508679825478914</v>
      </c>
      <c r="K229" s="1">
        <f>(1-$F$2^J$17)*($M$2+$B$7*LN(J229))/(1-$F$2)+(1-$F$2^(J$17-1))*$R$4+$F$2^(J$17-1)*$M$4</f>
        <v>116.49909136817291</v>
      </c>
      <c r="L229" s="1">
        <f>MAX($B$6*$B$2-(1-$F$2)/(1-$F$2^L$17)*($A229-$F$2^(L$17-1)*$B$4*$I$3),0.000001)</f>
        <v>15.212829245155955</v>
      </c>
      <c r="M229" s="1">
        <f>(1-$F$2^L$17)*($M$2+$B$7*LN(L229))/(1-$F$2)+(1-$F$2^(L$17-1))*$R$4+$F$2^(L$17-1)*$M$4</f>
        <v>116.47213442244352</v>
      </c>
      <c r="N229" s="1">
        <f>MAX($B$6*$B$2-(1-$F$2)/(1-$F$2^N$17)*($A229-$F$2^(N$17-1)*$B$4*$I$3),0.000001)</f>
        <v>16.417417145989276</v>
      </c>
      <c r="O229" s="1">
        <f>(1-$F$2^N$17)*($M$2+$B$7*LN(N229))/(1-$F$2)+(1-$F$2^(N$17-1))*$R$4+$F$2^(N$17-1)*$M$4</f>
        <v>116.4273771626278</v>
      </c>
      <c r="P229" s="1">
        <f t="shared" si="44"/>
        <v>27</v>
      </c>
      <c r="Q229" s="1">
        <f>$R$3/(1-$B$4)</f>
        <v>115.82106318787385</v>
      </c>
      <c r="R229" s="1">
        <f>LN((1-$B$6)*$B$3*$B$2)+$B$7*LN($B$6*$B$3*$B$2+$F$2*Y229)+$B$4*$R$3/(1-$B$4)</f>
        <v>116.46180020035116</v>
      </c>
      <c r="T229" s="1">
        <f t="shared" si="33"/>
        <v>116.49909136817291</v>
      </c>
      <c r="U229" s="1">
        <f t="shared" si="34"/>
        <v>77.84212701431143</v>
      </c>
      <c r="V229" s="1">
        <f t="shared" si="32"/>
        <v>13.508679825478914</v>
      </c>
      <c r="W229" s="1"/>
      <c r="X229" s="1">
        <f t="shared" si="35"/>
        <v>116.49909136817291</v>
      </c>
      <c r="Y229" s="1">
        <f>IF(X229=C229,$I$3,(Z229-$B$6*$B$2+A229)/$F$2)</f>
        <v>77.84212701431143</v>
      </c>
      <c r="Z229" s="1">
        <f t="shared" si="36"/>
        <v>13.508679825478914</v>
      </c>
      <c r="AA229" s="1">
        <f t="shared" si="37"/>
      </c>
      <c r="AB229" s="1">
        <f t="shared" si="38"/>
      </c>
      <c r="AC229" s="1">
        <f t="shared" si="39"/>
      </c>
      <c r="AD229" s="1">
        <f t="shared" si="40"/>
      </c>
      <c r="AE229" s="1">
        <f t="shared" si="41"/>
        <v>13.508679825478914</v>
      </c>
      <c r="AF229">
        <f t="shared" si="42"/>
      </c>
      <c r="AG229">
        <f t="shared" si="43"/>
      </c>
    </row>
    <row r="230" spans="1:33" ht="12.75">
      <c r="A230" s="1">
        <f>A229+$I$3/100</f>
        <v>87.04330070184716</v>
      </c>
      <c r="B230" s="1">
        <f>MAX($B$6*$B$2-A230+$B$4*$I$3,0.00001)</f>
        <v>1E-05</v>
      </c>
      <c r="C230" s="1">
        <f>$M$2+$B$7*LN(B230)+$M$4</f>
        <v>111.03842940027327</v>
      </c>
      <c r="D230" s="1">
        <f>MAX($B$6*$B$2-(1-$F$2)/(1-$F$2^D$17)*($A230-$F$2^(D$17-1)*$B$4*$I$3),0.000001)</f>
        <v>1E-06</v>
      </c>
      <c r="E230" s="1">
        <f>(1-$F$2^D$17)*($M$2+$B$7*LN(D230))/(1-$F$2)+(1-$F$2^(D$17-1))*$R$4+$F$2^(D$17-1)*$M$4</f>
        <v>102.0153814750243</v>
      </c>
      <c r="F230" s="1">
        <f>MAX($B$6*$B$2-(1-$F$2)/(1-$F$2^F$17)*($A230-$F$2^(F$17-1)*$B$4*$I$3),0.000001)</f>
        <v>6.491924762306262</v>
      </c>
      <c r="G230" s="1">
        <f>(1-$F$2^F$17)*($M$2+$B$7*LN(F230))/(1-$F$2)+(1-$F$2^(F$17-1))*$R$4+$F$2^(F$17-1)*$M$4</f>
        <v>116.22069684106887</v>
      </c>
      <c r="H230" s="1">
        <f>MAX($B$6*$B$2-(1-$F$2)/(1-$F$2^H$17)*($A230-$F$2^(H$17-1)*$B$4*$I$3),0.000001)</f>
        <v>10.843293931823563</v>
      </c>
      <c r="I230" s="1">
        <f>(1-$F$2^H$17)*($M$2+$B$7*LN(H230))/(1-$F$2)+(1-$F$2^(H$17-1))*$R$4+$F$2^(H$17-1)*$M$4</f>
        <v>116.45989621513462</v>
      </c>
      <c r="J230" s="1">
        <f>MAX($B$6*$B$2-(1-$F$2)/(1-$F$2^J$17)*($A230-$F$2^(J$17-1)*$B$4*$I$3),0.000001)</f>
        <v>13.435915994705887</v>
      </c>
      <c r="K230" s="1">
        <f>(1-$F$2^J$17)*($M$2+$B$7*LN(J230))/(1-$F$2)+(1-$F$2^(J$17-1))*$R$4+$F$2^(J$17-1)*$M$4</f>
        <v>116.48797739092603</v>
      </c>
      <c r="L230" s="1">
        <f>MAX($B$6*$B$2-(1-$F$2)/(1-$F$2^L$17)*($A230-$F$2^(L$17-1)*$B$4*$I$3),0.000001)</f>
        <v>15.149306829749834</v>
      </c>
      <c r="M230" s="1">
        <f>(1-$F$2^L$17)*($M$2+$B$7*LN(L230))/(1-$F$2)+(1-$F$2^(L$17-1))*$R$4+$F$2^(L$17-1)*$M$4</f>
        <v>116.46227143608779</v>
      </c>
      <c r="N230" s="1">
        <f>MAX($B$6*$B$2-(1-$F$2)/(1-$F$2^N$17)*($A230-$F$2^(N$17-1)*$B$4*$I$3),0.000001)</f>
        <v>16.360427078632583</v>
      </c>
      <c r="O230" s="1">
        <f>(1-$F$2^N$17)*($M$2+$B$7*LN(N230))/(1-$F$2)+(1-$F$2^(N$17-1))*$R$4+$F$2^(N$17-1)*$M$4</f>
        <v>116.4182410767823</v>
      </c>
      <c r="P230" s="1">
        <f t="shared" si="44"/>
        <v>27</v>
      </c>
      <c r="Q230" s="1">
        <f>$R$3/(1-$B$4)</f>
        <v>115.82106318787385</v>
      </c>
      <c r="R230" s="1">
        <f>LN((1-$B$6)*$B$3*$B$2)+$B$7*LN($B$6*$B$3*$B$2+$F$2*Y230)+$B$4*$R$3/(1-$B$4)</f>
        <v>116.46296435146911</v>
      </c>
      <c r="T230" s="1">
        <f t="shared" si="33"/>
        <v>116.48797739092603</v>
      </c>
      <c r="U230" s="1">
        <f t="shared" si="34"/>
        <v>78.09331489922775</v>
      </c>
      <c r="V230" s="1">
        <f t="shared" si="32"/>
        <v>13.435915994705887</v>
      </c>
      <c r="W230" s="1"/>
      <c r="X230" s="1">
        <f t="shared" si="35"/>
        <v>116.48797739092603</v>
      </c>
      <c r="Y230" s="1">
        <f>IF(X230=C230,$I$3,(Z230-$B$6*$B$2+A230)/$F$2)</f>
        <v>78.09331489922775</v>
      </c>
      <c r="Z230" s="1">
        <f t="shared" si="36"/>
        <v>13.435915994705887</v>
      </c>
      <c r="AA230" s="1">
        <f t="shared" si="37"/>
      </c>
      <c r="AB230" s="1">
        <f t="shared" si="38"/>
      </c>
      <c r="AC230" s="1">
        <f t="shared" si="39"/>
      </c>
      <c r="AD230" s="1">
        <f t="shared" si="40"/>
      </c>
      <c r="AE230" s="1">
        <f t="shared" si="41"/>
        <v>13.435915994705887</v>
      </c>
      <c r="AF230">
        <f t="shared" si="42"/>
      </c>
      <c r="AG230">
        <f t="shared" si="43"/>
      </c>
    </row>
    <row r="231" spans="1:33" ht="12.75">
      <c r="A231" s="1">
        <f>A230+$I$3/100</f>
        <v>87.34276159875718</v>
      </c>
      <c r="B231" s="1">
        <f>MAX($B$6*$B$2-A231+$B$4*$I$3,0.00001)</f>
        <v>1E-05</v>
      </c>
      <c r="C231" s="1">
        <f>$M$2+$B$7*LN(B231)+$M$4</f>
        <v>111.03842940027327</v>
      </c>
      <c r="D231" s="1">
        <f>MAX($B$6*$B$2-(1-$F$2)/(1-$F$2^D$17)*($A231-$F$2^(D$17-1)*$B$4*$I$3),0.000001)</f>
        <v>1E-06</v>
      </c>
      <c r="E231" s="1">
        <f>(1-$F$2^D$17)*($M$2+$B$7*LN(D231))/(1-$F$2)+(1-$F$2^(D$17-1))*$R$4+$F$2^(D$17-1)*$M$4</f>
        <v>102.0153814750243</v>
      </c>
      <c r="F231" s="1">
        <f>MAX($B$6*$B$2-(1-$F$2)/(1-$F$2^F$17)*($A231-$F$2^(F$17-1)*$B$4*$I$3),0.000001)</f>
        <v>6.3817075344621905</v>
      </c>
      <c r="G231" s="1">
        <f>(1-$F$2^F$17)*($M$2+$B$7*LN(F231))/(1-$F$2)+(1-$F$2^(F$17-1))*$R$4+$F$2^(F$17-1)*$M$4</f>
        <v>116.19743470284442</v>
      </c>
      <c r="H231" s="1">
        <f>MAX($B$6*$B$2-(1-$F$2)/(1-$F$2^H$17)*($A231-$F$2^(H$17-1)*$B$4*$I$3),0.000001)</f>
        <v>10.7565464279256</v>
      </c>
      <c r="I231" s="1">
        <f>(1-$F$2^H$17)*($M$2+$B$7*LN(H231))/(1-$F$2)+(1-$F$2^(H$17-1))*$R$4+$F$2^(H$17-1)*$M$4</f>
        <v>116.44603210771717</v>
      </c>
      <c r="J231" s="1">
        <f>MAX($B$6*$B$2-(1-$F$2)/(1-$F$2^J$17)*($A231-$F$2^(J$17-1)*$B$4*$I$3),0.000001)</f>
        <v>13.363152163932856</v>
      </c>
      <c r="K231" s="1">
        <f>(1-$F$2^J$17)*($M$2+$B$7*LN(J231))/(1-$F$2)+(1-$F$2^(J$17-1))*$R$4+$F$2^(J$17-1)*$M$4</f>
        <v>116.47680306086998</v>
      </c>
      <c r="L231" s="1">
        <f>MAX($B$6*$B$2-(1-$F$2)/(1-$F$2^L$17)*($A231-$F$2^(L$17-1)*$B$4*$I$3),0.000001)</f>
        <v>15.085784414343713</v>
      </c>
      <c r="M231" s="1">
        <f>(1-$F$2^L$17)*($M$2+$B$7*LN(L231))/(1-$F$2)+(1-$F$2^(L$17-1))*$R$4+$F$2^(L$17-1)*$M$4</f>
        <v>116.4523670063277</v>
      </c>
      <c r="N231" s="1">
        <f>MAX($B$6*$B$2-(1-$F$2)/(1-$F$2^N$17)*($A231-$F$2^(N$17-1)*$B$4*$I$3),0.000001)</f>
        <v>16.303437011275882</v>
      </c>
      <c r="O231" s="1">
        <f>(1-$F$2^N$17)*($M$2+$B$7*LN(N231))/(1-$F$2)+(1-$F$2^(N$17-1))*$R$4+$F$2^(N$17-1)*$M$4</f>
        <v>116.40907311061784</v>
      </c>
      <c r="P231" s="1">
        <f t="shared" si="44"/>
        <v>27</v>
      </c>
      <c r="Q231" s="1">
        <f>$R$3/(1-$B$4)</f>
        <v>115.82106318787385</v>
      </c>
      <c r="R231" s="1">
        <f>LN((1-$B$6)*$B$3*$B$2)+$B$7*LN($B$6*$B$3*$B$2+$F$2*Y231)+$B$4*$R$3/(1-$B$4)</f>
        <v>116.4641257983864</v>
      </c>
      <c r="T231" s="1">
        <f t="shared" si="33"/>
        <v>116.47680306086998</v>
      </c>
      <c r="U231" s="1">
        <f t="shared" si="34"/>
        <v>78.34450278414408</v>
      </c>
      <c r="V231" s="1">
        <f t="shared" si="32"/>
        <v>13.363152163932856</v>
      </c>
      <c r="W231" s="1"/>
      <c r="X231" s="1">
        <f t="shared" si="35"/>
        <v>116.47680306086998</v>
      </c>
      <c r="Y231" s="1">
        <f>IF(X231=C231,$I$3,(Z231-$B$6*$B$2+A231)/$F$2)</f>
        <v>78.34450278414408</v>
      </c>
      <c r="Z231" s="1">
        <f t="shared" si="36"/>
        <v>13.363152163932856</v>
      </c>
      <c r="AA231" s="1">
        <f t="shared" si="37"/>
      </c>
      <c r="AB231" s="1">
        <f t="shared" si="38"/>
      </c>
      <c r="AC231" s="1">
        <f t="shared" si="39"/>
      </c>
      <c r="AD231" s="1">
        <f t="shared" si="40"/>
      </c>
      <c r="AE231" s="1">
        <f t="shared" si="41"/>
        <v>13.363152163932856</v>
      </c>
      <c r="AF231">
        <f t="shared" si="42"/>
      </c>
      <c r="AG231">
        <f t="shared" si="43"/>
      </c>
    </row>
    <row r="232" spans="1:33" ht="12.75">
      <c r="A232" s="1">
        <f>A231+$I$3/100</f>
        <v>87.6422224956672</v>
      </c>
      <c r="B232" s="1">
        <f>MAX($B$6*$B$2-A232+$B$4*$I$3,0.00001)</f>
        <v>1E-05</v>
      </c>
      <c r="C232" s="1">
        <f>$M$2+$B$7*LN(B232)+$M$4</f>
        <v>111.03842940027327</v>
      </c>
      <c r="D232" s="1">
        <f>MAX($B$6*$B$2-(1-$F$2)/(1-$F$2^D$17)*($A232-$F$2^(D$17-1)*$B$4*$I$3),0.000001)</f>
        <v>1E-06</v>
      </c>
      <c r="E232" s="1">
        <f>(1-$F$2^D$17)*($M$2+$B$7*LN(D232))/(1-$F$2)+(1-$F$2^(D$17-1))*$R$4+$F$2^(D$17-1)*$M$4</f>
        <v>102.0153814750243</v>
      </c>
      <c r="F232" s="1">
        <f>MAX($B$6*$B$2-(1-$F$2)/(1-$F$2^F$17)*($A232-$F$2^(F$17-1)*$B$4*$I$3),0.000001)</f>
        <v>6.271490306618119</v>
      </c>
      <c r="G232" s="1">
        <f>(1-$F$2^F$17)*($M$2+$B$7*LN(F232))/(1-$F$2)+(1-$F$2^(F$17-1))*$R$4+$F$2^(F$17-1)*$M$4</f>
        <v>116.17376728889299</v>
      </c>
      <c r="H232" s="1">
        <f>MAX($B$6*$B$2-(1-$F$2)/(1-$F$2^H$17)*($A232-$F$2^(H$17-1)*$B$4*$I$3),0.000001)</f>
        <v>10.669798924027639</v>
      </c>
      <c r="I232" s="1">
        <f>(1-$F$2^H$17)*($M$2+$B$7*LN(H232))/(1-$F$2)+(1-$F$2^(H$17-1))*$R$4+$F$2^(H$17-1)*$M$4</f>
        <v>116.43205573758928</v>
      </c>
      <c r="J232" s="1">
        <f>MAX($B$6*$B$2-(1-$F$2)/(1-$F$2^J$17)*($A232-$F$2^(J$17-1)*$B$4*$I$3),0.000001)</f>
        <v>13.290388333159825</v>
      </c>
      <c r="K232" s="1">
        <f>(1-$F$2^J$17)*($M$2+$B$7*LN(J232))/(1-$F$2)+(1-$F$2^(J$17-1))*$R$4+$F$2^(J$17-1)*$M$4</f>
        <v>116.46556771895021</v>
      </c>
      <c r="L232" s="1">
        <f>MAX($B$6*$B$2-(1-$F$2)/(1-$F$2^L$17)*($A232-$F$2^(L$17-1)*$B$4*$I$3),0.000001)</f>
        <v>15.022261998937593</v>
      </c>
      <c r="M232" s="1">
        <f>(1-$F$2^L$17)*($M$2+$B$7*LN(L232))/(1-$F$2)+(1-$F$2^(L$17-1))*$R$4+$F$2^(L$17-1)*$M$4</f>
        <v>116.44242078340999</v>
      </c>
      <c r="N232" s="1">
        <f>MAX($B$6*$B$2-(1-$F$2)/(1-$F$2^N$17)*($A232-$F$2^(N$17-1)*$B$4*$I$3),0.000001)</f>
        <v>16.24644694391919</v>
      </c>
      <c r="O232" s="1">
        <f>(1-$F$2^N$17)*($M$2+$B$7*LN(N232))/(1-$F$2)+(1-$F$2^(N$17-1))*$R$4+$F$2^(N$17-1)*$M$4</f>
        <v>116.39987304086273</v>
      </c>
      <c r="P232" s="1">
        <f t="shared" si="44"/>
        <v>27</v>
      </c>
      <c r="Q232" s="1">
        <f>$R$3/(1-$B$4)</f>
        <v>115.82106318787385</v>
      </c>
      <c r="R232" s="1">
        <f>LN((1-$B$6)*$B$3*$B$2)+$B$7*LN($B$6*$B$3*$B$2+$F$2*Y232)+$B$4*$R$3/(1-$B$4)</f>
        <v>116.46528455363705</v>
      </c>
      <c r="T232" s="1">
        <f t="shared" si="33"/>
        <v>116.46556771895021</v>
      </c>
      <c r="U232" s="1">
        <f t="shared" si="34"/>
        <v>78.59569066906042</v>
      </c>
      <c r="V232" s="1">
        <f aca="true" t="shared" si="45" ref="V232:V295">IF(X232&gt;R232,Z232,$B$6*$B$3*$B$2)</f>
        <v>13.290388333159825</v>
      </c>
      <c r="W232" s="1"/>
      <c r="X232" s="1">
        <f t="shared" si="35"/>
        <v>116.46556771895021</v>
      </c>
      <c r="Y232" s="1">
        <f>IF(X232=C232,$I$3,(Z232-$B$6*$B$2+A232)/$F$2)</f>
        <v>78.59569066906042</v>
      </c>
      <c r="Z232" s="1">
        <f t="shared" si="36"/>
        <v>13.290388333159825</v>
      </c>
      <c r="AA232" s="1">
        <f t="shared" si="37"/>
      </c>
      <c r="AB232" s="1">
        <f t="shared" si="38"/>
      </c>
      <c r="AC232" s="1">
        <f t="shared" si="39"/>
      </c>
      <c r="AD232" s="1">
        <f t="shared" si="40"/>
      </c>
      <c r="AE232" s="1">
        <f t="shared" si="41"/>
        <v>13.290388333159825</v>
      </c>
      <c r="AF232">
        <f t="shared" si="42"/>
      </c>
      <c r="AG232">
        <f t="shared" si="43"/>
      </c>
    </row>
    <row r="233" spans="1:33" ht="12.75">
      <c r="A233" s="1">
        <f>A232+$I$3/100</f>
        <v>87.94168339257722</v>
      </c>
      <c r="B233" s="1">
        <f>MAX($B$6*$B$2-A233+$B$4*$I$3,0.00001)</f>
        <v>1E-05</v>
      </c>
      <c r="C233" s="1">
        <f>$M$2+$B$7*LN(B233)+$M$4</f>
        <v>111.03842940027327</v>
      </c>
      <c r="D233" s="1">
        <f>MAX($B$6*$B$2-(1-$F$2)/(1-$F$2^D$17)*($A233-$F$2^(D$17-1)*$B$4*$I$3),0.000001)</f>
        <v>1E-06</v>
      </c>
      <c r="E233" s="1">
        <f>(1-$F$2^D$17)*($M$2+$B$7*LN(D233))/(1-$F$2)+(1-$F$2^(D$17-1))*$R$4+$F$2^(D$17-1)*$M$4</f>
        <v>102.0153814750243</v>
      </c>
      <c r="F233" s="1">
        <f>MAX($B$6*$B$2-(1-$F$2)/(1-$F$2^F$17)*($A233-$F$2^(F$17-1)*$B$4*$I$3),0.000001)</f>
        <v>6.161273078774045</v>
      </c>
      <c r="G233" s="1">
        <f>(1-$F$2^F$17)*($M$2+$B$7*LN(F233))/(1-$F$2)+(1-$F$2^(F$17-1))*$R$4+$F$2^(F$17-1)*$M$4</f>
        <v>116.14968022692548</v>
      </c>
      <c r="H233" s="1">
        <f>MAX($B$6*$B$2-(1-$F$2)/(1-$F$2^H$17)*($A233-$F$2^(H$17-1)*$B$4*$I$3),0.000001)</f>
        <v>10.583051420129674</v>
      </c>
      <c r="I233" s="1">
        <f>(1-$F$2^H$17)*($M$2+$B$7*LN(H233))/(1-$F$2)+(1-$F$2^(H$17-1))*$R$4+$F$2^(H$17-1)*$M$4</f>
        <v>116.41796527183521</v>
      </c>
      <c r="J233" s="1">
        <f>MAX($B$6*$B$2-(1-$F$2)/(1-$F$2^J$17)*($A233-$F$2^(J$17-1)*$B$4*$I$3),0.000001)</f>
        <v>13.217624502386794</v>
      </c>
      <c r="K233" s="1">
        <f>(1-$F$2^J$17)*($M$2+$B$7*LN(J233))/(1-$F$2)+(1-$F$2^(J$17-1))*$R$4+$F$2^(J$17-1)*$M$4</f>
        <v>116.45427069525758</v>
      </c>
      <c r="L233" s="1">
        <f>MAX($B$6*$B$2-(1-$F$2)/(1-$F$2^L$17)*($A233-$F$2^(L$17-1)*$B$4*$I$3),0.000001)</f>
        <v>14.958739583531472</v>
      </c>
      <c r="M233" s="1">
        <f>(1-$F$2^L$17)*($M$2+$B$7*LN(L233))/(1-$F$2)+(1-$F$2^(L$17-1))*$R$4+$F$2^(L$17-1)*$M$4</f>
        <v>116.43243241313512</v>
      </c>
      <c r="N233" s="1">
        <f>MAX($B$6*$B$2-(1-$F$2)/(1-$F$2^N$17)*($A233-$F$2^(N$17-1)*$B$4*$I$3),0.000001)</f>
        <v>16.18945687656249</v>
      </c>
      <c r="O233" s="1">
        <f>(1-$F$2^N$17)*($M$2+$B$7*LN(N233))/(1-$F$2)+(1-$F$2^(N$17-1))*$R$4+$F$2^(N$17-1)*$M$4</f>
        <v>116.39064064189151</v>
      </c>
      <c r="P233" s="1">
        <f t="shared" si="44"/>
        <v>27</v>
      </c>
      <c r="Q233" s="1">
        <f>$R$3/(1-$B$4)</f>
        <v>115.82106318787385</v>
      </c>
      <c r="R233" s="1">
        <f>LN((1-$B$6)*$B$3*$B$2)+$B$7*LN($B$6*$B$3*$B$2+$F$2*Y233)+$B$4*$R$3/(1-$B$4)</f>
        <v>116.46644062966817</v>
      </c>
      <c r="T233" s="1">
        <f aca="true" t="shared" si="46" ref="T233:T296">IF(X233&gt;R233,X233,Q233)</f>
        <v>115.82106318787385</v>
      </c>
      <c r="U233" s="1">
        <f aca="true" t="shared" si="47" ref="U233:U296">IF(X233&gt;R233,Y233,0)</f>
        <v>0</v>
      </c>
      <c r="V233" s="1">
        <f t="shared" si="45"/>
        <v>27</v>
      </c>
      <c r="W233" s="1"/>
      <c r="X233" s="1">
        <f aca="true" t="shared" si="48" ref="X233:X296">MAX(C233,E233,G233,I233,K233,M233,O233)</f>
        <v>116.45427069525758</v>
      </c>
      <c r="Y233" s="1">
        <f>IF(X233=C233,$I$3,(Z233-$B$6*$B$2+A233)/$F$2)</f>
        <v>78.84687855397675</v>
      </c>
      <c r="Z233" s="1">
        <f aca="true" t="shared" si="49" ref="Z233:Z296">MAX(AA233:AG233)</f>
        <v>13.217624502386794</v>
      </c>
      <c r="AA233" s="1">
        <f aca="true" t="shared" si="50" ref="AA233:AA296">IF(C233=$X233,B233,"")</f>
      </c>
      <c r="AB233" s="1">
        <f aca="true" t="shared" si="51" ref="AB233:AB296">IF(E233=$X233,D233,"")</f>
      </c>
      <c r="AC233" s="1">
        <f aca="true" t="shared" si="52" ref="AC233:AC296">IF(G233=$X233,F233,"")</f>
      </c>
      <c r="AD233" s="1">
        <f aca="true" t="shared" si="53" ref="AD233:AD296">IF(I233=$X233,H233,"")</f>
      </c>
      <c r="AE233" s="1">
        <f aca="true" t="shared" si="54" ref="AE233:AE296">IF(K233=$X233,J233,"")</f>
        <v>13.217624502386794</v>
      </c>
      <c r="AF233">
        <f aca="true" t="shared" si="55" ref="AF233:AF296">IF(M233=$X233,L233,"")</f>
      </c>
      <c r="AG233">
        <f aca="true" t="shared" si="56" ref="AG233:AG296">IF(O233=$X233,N233,"")</f>
      </c>
    </row>
    <row r="234" spans="1:33" ht="12.75">
      <c r="A234" s="1">
        <f>A233+$I$3/100</f>
        <v>88.24114428948724</v>
      </c>
      <c r="B234" s="1">
        <f>MAX($B$6*$B$2-A234+$B$4*$I$3,0.00001)</f>
        <v>1E-05</v>
      </c>
      <c r="C234" s="1">
        <f>$M$2+$B$7*LN(B234)+$M$4</f>
        <v>111.03842940027327</v>
      </c>
      <c r="D234" s="1">
        <f>MAX($B$6*$B$2-(1-$F$2)/(1-$F$2^D$17)*($A234-$F$2^(D$17-1)*$B$4*$I$3),0.000001)</f>
        <v>1E-06</v>
      </c>
      <c r="E234" s="1">
        <f>(1-$F$2^D$17)*($M$2+$B$7*LN(D234))/(1-$F$2)+(1-$F$2^(D$17-1))*$R$4+$F$2^(D$17-1)*$M$4</f>
        <v>102.0153814750243</v>
      </c>
      <c r="F234" s="1">
        <f>MAX($B$6*$B$2-(1-$F$2)/(1-$F$2^F$17)*($A234-$F$2^(F$17-1)*$B$4*$I$3),0.000001)</f>
        <v>6.0510558509299734</v>
      </c>
      <c r="G234" s="1">
        <f>(1-$F$2^F$17)*($M$2+$B$7*LN(F234))/(1-$F$2)+(1-$F$2^(F$17-1))*$R$4+$F$2^(F$17-1)*$M$4</f>
        <v>116.12515836630428</v>
      </c>
      <c r="H234" s="1">
        <f>MAX($B$6*$B$2-(1-$F$2)/(1-$F$2^H$17)*($A234-$F$2^(H$17-1)*$B$4*$I$3),0.000001)</f>
        <v>10.49630391623171</v>
      </c>
      <c r="I234" s="1">
        <f>(1-$F$2^H$17)*($M$2+$B$7*LN(H234))/(1-$F$2)+(1-$F$2^(H$17-1))*$R$4+$F$2^(H$17-1)*$M$4</f>
        <v>116.40375883228047</v>
      </c>
      <c r="J234" s="1">
        <f>MAX($B$6*$B$2-(1-$F$2)/(1-$F$2^J$17)*($A234-$F$2^(J$17-1)*$B$4*$I$3),0.000001)</f>
        <v>13.144860671613763</v>
      </c>
      <c r="K234" s="1">
        <f>(1-$F$2^J$17)*($M$2+$B$7*LN(J234))/(1-$F$2)+(1-$F$2^(J$17-1))*$R$4+$F$2^(J$17-1)*$M$4</f>
        <v>116.44291130878855</v>
      </c>
      <c r="L234" s="1">
        <f>MAX($B$6*$B$2-(1-$F$2)/(1-$F$2^L$17)*($A234-$F$2^(L$17-1)*$B$4*$I$3),0.000001)</f>
        <v>14.89521716812535</v>
      </c>
      <c r="M234" s="1">
        <f>(1-$F$2^L$17)*($M$2+$B$7*LN(L234))/(1-$F$2)+(1-$F$2^(L$17-1))*$R$4+$F$2^(L$17-1)*$M$4</f>
        <v>116.42240153678159</v>
      </c>
      <c r="N234" s="1">
        <f>MAX($B$6*$B$2-(1-$F$2)/(1-$F$2^N$17)*($A234-$F$2^(N$17-1)*$B$4*$I$3),0.000001)</f>
        <v>16.132466809205795</v>
      </c>
      <c r="O234" s="1">
        <f>(1-$F$2^N$17)*($M$2+$B$7*LN(N234))/(1-$F$2)+(1-$F$2^(N$17-1))*$R$4+$F$2^(N$17-1)*$M$4</f>
        <v>116.38137568569178</v>
      </c>
      <c r="P234" s="1">
        <f t="shared" si="44"/>
        <v>27</v>
      </c>
      <c r="Q234" s="1">
        <f>$R$3/(1-$B$4)</f>
        <v>115.82106318787385</v>
      </c>
      <c r="R234" s="1">
        <f>LN((1-$B$6)*$B$3*$B$2)+$B$7*LN($B$6*$B$3*$B$2+$F$2*Y234)+$B$4*$R$3/(1-$B$4)</f>
        <v>116.4675940388407</v>
      </c>
      <c r="T234" s="1">
        <f t="shared" si="46"/>
        <v>115.82106318787385</v>
      </c>
      <c r="U234" s="1">
        <f t="shared" si="47"/>
        <v>0</v>
      </c>
      <c r="V234" s="1">
        <f t="shared" si="45"/>
        <v>27</v>
      </c>
      <c r="W234" s="1"/>
      <c r="X234" s="1">
        <f t="shared" si="48"/>
        <v>116.44291130878855</v>
      </c>
      <c r="Y234" s="1">
        <f>IF(X234=C234,$I$3,(Z234-$B$6*$B$2+A234)/$F$2)</f>
        <v>79.09806643889308</v>
      </c>
      <c r="Z234" s="1">
        <f t="shared" si="49"/>
        <v>13.144860671613763</v>
      </c>
      <c r="AA234" s="1">
        <f t="shared" si="50"/>
      </c>
      <c r="AB234" s="1">
        <f t="shared" si="51"/>
      </c>
      <c r="AC234" s="1">
        <f t="shared" si="52"/>
      </c>
      <c r="AD234" s="1">
        <f t="shared" si="53"/>
      </c>
      <c r="AE234" s="1">
        <f t="shared" si="54"/>
        <v>13.144860671613763</v>
      </c>
      <c r="AF234">
        <f t="shared" si="55"/>
      </c>
      <c r="AG234">
        <f t="shared" si="56"/>
      </c>
    </row>
    <row r="235" spans="1:33" ht="12.75">
      <c r="A235" s="1">
        <f>A234+$I$3/100</f>
        <v>88.54060518639726</v>
      </c>
      <c r="B235" s="1">
        <f>MAX($B$6*$B$2-A235+$B$4*$I$3,0.00001)</f>
        <v>1E-05</v>
      </c>
      <c r="C235" s="1">
        <f>$M$2+$B$7*LN(B235)+$M$4</f>
        <v>111.03842940027327</v>
      </c>
      <c r="D235" s="1">
        <f>MAX($B$6*$B$2-(1-$F$2)/(1-$F$2^D$17)*($A235-$F$2^(D$17-1)*$B$4*$I$3),0.000001)</f>
        <v>1E-06</v>
      </c>
      <c r="E235" s="1">
        <f>(1-$F$2^D$17)*($M$2+$B$7*LN(D235))/(1-$F$2)+(1-$F$2^(D$17-1))*$R$4+$F$2^(D$17-1)*$M$4</f>
        <v>102.0153814750243</v>
      </c>
      <c r="F235" s="1">
        <f>MAX($B$6*$B$2-(1-$F$2)/(1-$F$2^F$17)*($A235-$F$2^(F$17-1)*$B$4*$I$3),0.000001)</f>
        <v>5.940838623085899</v>
      </c>
      <c r="G235" s="1">
        <f>(1-$F$2^F$17)*($M$2+$B$7*LN(F235))/(1-$F$2)+(1-$F$2^(F$17-1))*$R$4+$F$2^(F$17-1)*$M$4</f>
        <v>116.10018572080507</v>
      </c>
      <c r="H235" s="1">
        <f>MAX($B$6*$B$2-(1-$F$2)/(1-$F$2^H$17)*($A235-$F$2^(H$17-1)*$B$4*$I$3),0.000001)</f>
        <v>10.409556412333746</v>
      </c>
      <c r="I235" s="1">
        <f>(1-$F$2^H$17)*($M$2+$B$7*LN(H235))/(1-$F$2)+(1-$F$2^(H$17-1))*$R$4+$F$2^(H$17-1)*$M$4</f>
        <v>116.38943449398928</v>
      </c>
      <c r="J235" s="1">
        <f>MAX($B$6*$B$2-(1-$F$2)/(1-$F$2^J$17)*($A235-$F$2^(J$17-1)*$B$4*$I$3),0.000001)</f>
        <v>13.072096840840732</v>
      </c>
      <c r="K235" s="1">
        <f>(1-$F$2^J$17)*($M$2+$B$7*LN(J235))/(1-$F$2)+(1-$F$2^(J$17-1))*$R$4+$F$2^(J$17-1)*$M$4</f>
        <v>116.43148886719904</v>
      </c>
      <c r="L235" s="1">
        <f>MAX($B$6*$B$2-(1-$F$2)/(1-$F$2^L$17)*($A235-$F$2^(L$17-1)*$B$4*$I$3),0.000001)</f>
        <v>14.83169475271923</v>
      </c>
      <c r="M235" s="1">
        <f>(1-$F$2^L$17)*($M$2+$B$7*LN(L235))/(1-$F$2)+(1-$F$2^(L$17-1))*$R$4+$F$2^(L$17-1)*$M$4</f>
        <v>116.41232779102867</v>
      </c>
      <c r="N235" s="1">
        <f>MAX($B$6*$B$2-(1-$F$2)/(1-$F$2^N$17)*($A235-$F$2^(N$17-1)*$B$4*$I$3),0.000001)</f>
        <v>16.075476741849098</v>
      </c>
      <c r="O235" s="1">
        <f>(1-$F$2^N$17)*($M$2+$B$7*LN(N235))/(1-$F$2)+(1-$F$2^(N$17-1))*$R$4+$F$2^(N$17-1)*$M$4</f>
        <v>116.37207794183037</v>
      </c>
      <c r="P235" s="1">
        <f t="shared" si="44"/>
        <v>27</v>
      </c>
      <c r="Q235" s="1">
        <f>$R$3/(1-$B$4)</f>
        <v>115.82106318787385</v>
      </c>
      <c r="R235" s="1">
        <f>LN((1-$B$6)*$B$3*$B$2)+$B$7*LN($B$6*$B$3*$B$2+$F$2*Y235)+$B$4*$R$3/(1-$B$4)</f>
        <v>116.46874479343026</v>
      </c>
      <c r="T235" s="1">
        <f t="shared" si="46"/>
        <v>115.82106318787385</v>
      </c>
      <c r="U235" s="1">
        <f t="shared" si="47"/>
        <v>0</v>
      </c>
      <c r="V235" s="1">
        <f t="shared" si="45"/>
        <v>27</v>
      </c>
      <c r="W235" s="1"/>
      <c r="X235" s="1">
        <f t="shared" si="48"/>
        <v>116.43148886719904</v>
      </c>
      <c r="Y235" s="1">
        <f>IF(X235=C235,$I$3,(Z235-$B$6*$B$2+A235)/$F$2)</f>
        <v>79.3492543238094</v>
      </c>
      <c r="Z235" s="1">
        <f t="shared" si="49"/>
        <v>13.072096840840732</v>
      </c>
      <c r="AA235" s="1">
        <f t="shared" si="50"/>
      </c>
      <c r="AB235" s="1">
        <f t="shared" si="51"/>
      </c>
      <c r="AC235" s="1">
        <f t="shared" si="52"/>
      </c>
      <c r="AD235" s="1">
        <f t="shared" si="53"/>
      </c>
      <c r="AE235" s="1">
        <f t="shared" si="54"/>
        <v>13.072096840840732</v>
      </c>
      <c r="AF235">
        <f t="shared" si="55"/>
      </c>
      <c r="AG235">
        <f t="shared" si="56"/>
      </c>
    </row>
    <row r="236" spans="1:33" ht="12.75">
      <c r="A236" s="1">
        <f>A235+$I$3/100</f>
        <v>88.84006608330728</v>
      </c>
      <c r="B236" s="1">
        <f>MAX($B$6*$B$2-A236+$B$4*$I$3,0.00001)</f>
        <v>1E-05</v>
      </c>
      <c r="C236" s="1">
        <f>$M$2+$B$7*LN(B236)+$M$4</f>
        <v>111.03842940027327</v>
      </c>
      <c r="D236" s="1">
        <f>MAX($B$6*$B$2-(1-$F$2)/(1-$F$2^D$17)*($A236-$F$2^(D$17-1)*$B$4*$I$3),0.000001)</f>
        <v>1E-06</v>
      </c>
      <c r="E236" s="1">
        <f>(1-$F$2^D$17)*($M$2+$B$7*LN(D236))/(1-$F$2)+(1-$F$2^(D$17-1))*$R$4+$F$2^(D$17-1)*$M$4</f>
        <v>102.0153814750243</v>
      </c>
      <c r="F236" s="1">
        <f>MAX($B$6*$B$2-(1-$F$2)/(1-$F$2^F$17)*($A236-$F$2^(F$17-1)*$B$4*$I$3),0.000001)</f>
        <v>5.8306213952418275</v>
      </c>
      <c r="G236" s="1">
        <f>(1-$F$2^F$17)*($M$2+$B$7*LN(F236))/(1-$F$2)+(1-$F$2^(F$17-1))*$R$4+$F$2^(F$17-1)*$M$4</f>
        <v>116.07474540601882</v>
      </c>
      <c r="H236" s="1">
        <f>MAX($B$6*$B$2-(1-$F$2)/(1-$F$2^H$17)*($A236-$F$2^(H$17-1)*$B$4*$I$3),0.000001)</f>
        <v>10.322808908435782</v>
      </c>
      <c r="I236" s="1">
        <f>(1-$F$2^H$17)*($M$2+$B$7*LN(H236))/(1-$F$2)+(1-$F$2^(H$17-1))*$R$4+$F$2^(H$17-1)*$M$4</f>
        <v>116.37499028369936</v>
      </c>
      <c r="J236" s="1">
        <f>MAX($B$6*$B$2-(1-$F$2)/(1-$F$2^J$17)*($A236-$F$2^(J$17-1)*$B$4*$I$3),0.000001)</f>
        <v>12.999333010067701</v>
      </c>
      <c r="K236" s="1">
        <f>(1-$F$2^J$17)*($M$2+$B$7*LN(J236))/(1-$F$2)+(1-$F$2^(J$17-1))*$R$4+$F$2^(J$17-1)*$M$4</f>
        <v>116.42000266655097</v>
      </c>
      <c r="L236" s="1">
        <f>MAX($B$6*$B$2-(1-$F$2)/(1-$F$2^L$17)*($A236-$F$2^(L$17-1)*$B$4*$I$3),0.000001)</f>
        <v>14.768172337313109</v>
      </c>
      <c r="M236" s="1">
        <f>(1-$F$2^L$17)*($M$2+$B$7*LN(L236))/(1-$F$2)+(1-$F$2^(L$17-1))*$R$4+$F$2^(L$17-1)*$M$4</f>
        <v>116.40221080787737</v>
      </c>
      <c r="N236" s="1">
        <f>MAX($B$6*$B$2-(1-$F$2)/(1-$F$2^N$17)*($A236-$F$2^(N$17-1)*$B$4*$I$3),0.000001)</f>
        <v>16.0184866744924</v>
      </c>
      <c r="O236" s="1">
        <f>(1-$F$2^N$17)*($M$2+$B$7*LN(N236))/(1-$F$2)+(1-$F$2^(N$17-1))*$R$4+$F$2^(N$17-1)*$M$4</f>
        <v>116.36274717741904</v>
      </c>
      <c r="P236" s="1">
        <f t="shared" si="44"/>
        <v>27</v>
      </c>
      <c r="Q236" s="1">
        <f>$R$3/(1-$B$4)</f>
        <v>115.82106318787385</v>
      </c>
      <c r="R236" s="1">
        <f>LN((1-$B$6)*$B$3*$B$2)+$B$7*LN($B$6*$B$3*$B$2+$F$2*Y236)+$B$4*$R$3/(1-$B$4)</f>
        <v>116.46989290562789</v>
      </c>
      <c r="T236" s="1">
        <f t="shared" si="46"/>
        <v>115.82106318787385</v>
      </c>
      <c r="U236" s="1">
        <f t="shared" si="47"/>
        <v>0</v>
      </c>
      <c r="V236" s="1">
        <f t="shared" si="45"/>
        <v>27</v>
      </c>
      <c r="W236" s="1"/>
      <c r="X236" s="1">
        <f t="shared" si="48"/>
        <v>116.42000266655097</v>
      </c>
      <c r="Y236" s="1">
        <f>IF(X236=C236,$I$3,(Z236-$B$6*$B$2+A236)/$F$2)</f>
        <v>79.60044220872574</v>
      </c>
      <c r="Z236" s="1">
        <f t="shared" si="49"/>
        <v>12.999333010067701</v>
      </c>
      <c r="AA236" s="1">
        <f t="shared" si="50"/>
      </c>
      <c r="AB236" s="1">
        <f t="shared" si="51"/>
      </c>
      <c r="AC236" s="1">
        <f t="shared" si="52"/>
      </c>
      <c r="AD236" s="1">
        <f t="shared" si="53"/>
      </c>
      <c r="AE236" s="1">
        <f t="shared" si="54"/>
        <v>12.999333010067701</v>
      </c>
      <c r="AF236">
        <f t="shared" si="55"/>
      </c>
      <c r="AG236">
        <f t="shared" si="56"/>
      </c>
    </row>
    <row r="237" spans="1:33" ht="12.75">
      <c r="A237" s="1">
        <f>A236+$I$3/100</f>
        <v>89.1395269802173</v>
      </c>
      <c r="B237" s="1">
        <f>MAX($B$6*$B$2-A237+$B$4*$I$3,0.00001)</f>
        <v>1E-05</v>
      </c>
      <c r="C237" s="1">
        <f>$M$2+$B$7*LN(B237)+$M$4</f>
        <v>111.03842940027327</v>
      </c>
      <c r="D237" s="1">
        <f>MAX($B$6*$B$2-(1-$F$2)/(1-$F$2^D$17)*($A237-$F$2^(D$17-1)*$B$4*$I$3),0.000001)</f>
        <v>1E-06</v>
      </c>
      <c r="E237" s="1">
        <f>(1-$F$2^D$17)*($M$2+$B$7*LN(D237))/(1-$F$2)+(1-$F$2^(D$17-1))*$R$4+$F$2^(D$17-1)*$M$4</f>
        <v>102.0153814750243</v>
      </c>
      <c r="F237" s="1">
        <f>MAX($B$6*$B$2-(1-$F$2)/(1-$F$2^F$17)*($A237-$F$2^(F$17-1)*$B$4*$I$3),0.000001)</f>
        <v>5.720404167397753</v>
      </c>
      <c r="G237" s="1">
        <f>(1-$F$2^F$17)*($M$2+$B$7*LN(F237))/(1-$F$2)+(1-$F$2^(F$17-1))*$R$4+$F$2^(F$17-1)*$M$4</f>
        <v>116.04881957077944</v>
      </c>
      <c r="H237" s="1">
        <f>MAX($B$6*$B$2-(1-$F$2)/(1-$F$2^H$17)*($A237-$F$2^(H$17-1)*$B$4*$I$3),0.000001)</f>
        <v>10.236061404537818</v>
      </c>
      <c r="I237" s="1">
        <f>(1-$F$2^H$17)*($M$2+$B$7*LN(H237))/(1-$F$2)+(1-$F$2^(H$17-1))*$R$4+$F$2^(H$17-1)*$M$4</f>
        <v>116.36042417819054</v>
      </c>
      <c r="J237" s="1">
        <f>MAX($B$6*$B$2-(1-$F$2)/(1-$F$2^J$17)*($A237-$F$2^(J$17-1)*$B$4*$I$3),0.000001)</f>
        <v>12.92656917929467</v>
      </c>
      <c r="K237" s="1">
        <f>(1-$F$2^J$17)*($M$2+$B$7*LN(J237))/(1-$F$2)+(1-$F$2^(J$17-1))*$R$4+$F$2^(J$17-1)*$M$4</f>
        <v>116.40845199105217</v>
      </c>
      <c r="L237" s="1">
        <f>MAX($B$6*$B$2-(1-$F$2)/(1-$F$2^L$17)*($A237-$F$2^(L$17-1)*$B$4*$I$3),0.000001)</f>
        <v>14.704649921906988</v>
      </c>
      <c r="M237" s="1">
        <f>(1-$F$2^L$17)*($M$2+$B$7*LN(L237))/(1-$F$2)+(1-$F$2^(L$17-1))*$R$4+$F$2^(L$17-1)*$M$4</f>
        <v>116.39205021456976</v>
      </c>
      <c r="N237" s="1">
        <f>MAX($B$6*$B$2-(1-$F$2)/(1-$F$2^N$17)*($A237-$F$2^(N$17-1)*$B$4*$I$3),0.000001)</f>
        <v>15.961496607135706</v>
      </c>
      <c r="O237" s="1">
        <f>(1-$F$2^N$17)*($M$2+$B$7*LN(N237))/(1-$F$2)+(1-$F$2^(N$17-1))*$R$4+$F$2^(N$17-1)*$M$4</f>
        <v>116.35338315707935</v>
      </c>
      <c r="P237" s="1">
        <f t="shared" si="44"/>
        <v>27</v>
      </c>
      <c r="Q237" s="1">
        <f>$R$3/(1-$B$4)</f>
        <v>115.82106318787385</v>
      </c>
      <c r="R237" s="1">
        <f>LN((1-$B$6)*$B$3*$B$2)+$B$7*LN($B$6*$B$3*$B$2+$F$2*Y237)+$B$4*$R$3/(1-$B$4)</f>
        <v>116.47103838754086</v>
      </c>
      <c r="T237" s="1">
        <f t="shared" si="46"/>
        <v>115.82106318787385</v>
      </c>
      <c r="U237" s="1">
        <f t="shared" si="47"/>
        <v>0</v>
      </c>
      <c r="V237" s="1">
        <f t="shared" si="45"/>
        <v>27</v>
      </c>
      <c r="W237" s="1"/>
      <c r="X237" s="1">
        <f t="shared" si="48"/>
        <v>116.40845199105217</v>
      </c>
      <c r="Y237" s="1">
        <f>IF(X237=C237,$I$3,(Z237-$B$6*$B$2+A237)/$F$2)</f>
        <v>79.85163009364207</v>
      </c>
      <c r="Z237" s="1">
        <f t="shared" si="49"/>
        <v>12.92656917929467</v>
      </c>
      <c r="AA237" s="1">
        <f t="shared" si="50"/>
      </c>
      <c r="AB237" s="1">
        <f t="shared" si="51"/>
      </c>
      <c r="AC237" s="1">
        <f t="shared" si="52"/>
      </c>
      <c r="AD237" s="1">
        <f t="shared" si="53"/>
      </c>
      <c r="AE237" s="1">
        <f t="shared" si="54"/>
        <v>12.92656917929467</v>
      </c>
      <c r="AF237">
        <f t="shared" si="55"/>
      </c>
      <c r="AG237">
        <f t="shared" si="56"/>
      </c>
    </row>
    <row r="238" spans="1:33" ht="12.75">
      <c r="A238" s="1">
        <f>A237+$I$3/100</f>
        <v>89.43898787712732</v>
      </c>
      <c r="B238" s="1">
        <f>MAX($B$6*$B$2-A238+$B$4*$I$3,0.00001)</f>
        <v>1E-05</v>
      </c>
      <c r="C238" s="1">
        <f>$M$2+$B$7*LN(B238)+$M$4</f>
        <v>111.03842940027327</v>
      </c>
      <c r="D238" s="1">
        <f>MAX($B$6*$B$2-(1-$F$2)/(1-$F$2^D$17)*($A238-$F$2^(D$17-1)*$B$4*$I$3),0.000001)</f>
        <v>1E-06</v>
      </c>
      <c r="E238" s="1">
        <f>(1-$F$2^D$17)*($M$2+$B$7*LN(D238))/(1-$F$2)+(1-$F$2^(D$17-1))*$R$4+$F$2^(D$17-1)*$M$4</f>
        <v>102.0153814750243</v>
      </c>
      <c r="F238" s="1">
        <f>MAX($B$6*$B$2-(1-$F$2)/(1-$F$2^F$17)*($A238-$F$2^(F$17-1)*$B$4*$I$3),0.000001)</f>
        <v>5.610186939553682</v>
      </c>
      <c r="G238" s="1">
        <f>(1-$F$2^F$17)*($M$2+$B$7*LN(F238))/(1-$F$2)+(1-$F$2^(F$17-1))*$R$4+$F$2^(F$17-1)*$M$4</f>
        <v>116.02238932192014</v>
      </c>
      <c r="H238" s="1">
        <f>MAX($B$6*$B$2-(1-$F$2)/(1-$F$2^H$17)*($A238-$F$2^(H$17-1)*$B$4*$I$3),0.000001)</f>
        <v>10.149313900639857</v>
      </c>
      <c r="I238" s="1">
        <f>(1-$F$2^H$17)*($M$2+$B$7*LN(H238))/(1-$F$2)+(1-$F$2^(H$17-1))*$R$4+$F$2^(H$17-1)*$M$4</f>
        <v>116.345734102584</v>
      </c>
      <c r="J238" s="1">
        <f>MAX($B$6*$B$2-(1-$F$2)/(1-$F$2^J$17)*($A238-$F$2^(J$17-1)*$B$4*$I$3),0.000001)</f>
        <v>12.85380534852164</v>
      </c>
      <c r="K238" s="1">
        <f>(1-$F$2^J$17)*($M$2+$B$7*LN(J238))/(1-$F$2)+(1-$F$2^(J$17-1))*$R$4+$F$2^(J$17-1)*$M$4</f>
        <v>116.39683611278859</v>
      </c>
      <c r="L238" s="1">
        <f>MAX($B$6*$B$2-(1-$F$2)/(1-$F$2^L$17)*($A238-$F$2^(L$17-1)*$B$4*$I$3),0.000001)</f>
        <v>14.641127506500867</v>
      </c>
      <c r="M238" s="1">
        <f>(1-$F$2^L$17)*($M$2+$B$7*LN(L238))/(1-$F$2)+(1-$F$2^(L$17-1))*$R$4+$F$2^(L$17-1)*$M$4</f>
        <v>116.3818456335067</v>
      </c>
      <c r="N238" s="1">
        <f>MAX($B$6*$B$2-(1-$F$2)/(1-$F$2^N$17)*($A238-$F$2^(N$17-1)*$B$4*$I$3),0.000001)</f>
        <v>15.904506539779009</v>
      </c>
      <c r="O238" s="1">
        <f>(1-$F$2^N$17)*($M$2+$B$7*LN(N238))/(1-$F$2)+(1-$F$2^(N$17-1))*$R$4+$F$2^(N$17-1)*$M$4</f>
        <v>116.34398564290719</v>
      </c>
      <c r="P238" s="1">
        <f t="shared" si="44"/>
        <v>27</v>
      </c>
      <c r="Q238" s="1">
        <f>$R$3/(1-$B$4)</f>
        <v>115.82106318787385</v>
      </c>
      <c r="R238" s="1">
        <f>LN((1-$B$6)*$B$3*$B$2)+$B$7*LN($B$6*$B$3*$B$2+$F$2*Y238)+$B$4*$R$3/(1-$B$4)</f>
        <v>116.47218125119339</v>
      </c>
      <c r="T238" s="1">
        <f t="shared" si="46"/>
        <v>115.82106318787385</v>
      </c>
      <c r="U238" s="1">
        <f t="shared" si="47"/>
        <v>0</v>
      </c>
      <c r="V238" s="1">
        <f t="shared" si="45"/>
        <v>27</v>
      </c>
      <c r="W238" s="1"/>
      <c r="X238" s="1">
        <f t="shared" si="48"/>
        <v>116.39683611278859</v>
      </c>
      <c r="Y238" s="1">
        <f>IF(X238=C238,$I$3,(Z238-$B$6*$B$2+A238)/$F$2)</f>
        <v>80.10281797855839</v>
      </c>
      <c r="Z238" s="1">
        <f t="shared" si="49"/>
        <v>12.85380534852164</v>
      </c>
      <c r="AA238" s="1">
        <f t="shared" si="50"/>
      </c>
      <c r="AB238" s="1">
        <f t="shared" si="51"/>
      </c>
      <c r="AC238" s="1">
        <f t="shared" si="52"/>
      </c>
      <c r="AD238" s="1">
        <f t="shared" si="53"/>
      </c>
      <c r="AE238" s="1">
        <f t="shared" si="54"/>
        <v>12.85380534852164</v>
      </c>
      <c r="AF238">
        <f t="shared" si="55"/>
      </c>
      <c r="AG238">
        <f t="shared" si="56"/>
      </c>
    </row>
    <row r="239" spans="1:33" ht="12.75">
      <c r="A239" s="1">
        <f>A238+$I$3/100</f>
        <v>89.73844877403734</v>
      </c>
      <c r="B239" s="1">
        <f>MAX($B$6*$B$2-A239+$B$4*$I$3,0.00001)</f>
        <v>1E-05</v>
      </c>
      <c r="C239" s="1">
        <f>$M$2+$B$7*LN(B239)+$M$4</f>
        <v>111.03842940027327</v>
      </c>
      <c r="D239" s="1">
        <f>MAX($B$6*$B$2-(1-$F$2)/(1-$F$2^D$17)*($A239-$F$2^(D$17-1)*$B$4*$I$3),0.000001)</f>
        <v>1E-06</v>
      </c>
      <c r="E239" s="1">
        <f>(1-$F$2^D$17)*($M$2+$B$7*LN(D239))/(1-$F$2)+(1-$F$2^(D$17-1))*$R$4+$F$2^(D$17-1)*$M$4</f>
        <v>102.0153814750243</v>
      </c>
      <c r="F239" s="1">
        <f>MAX($B$6*$B$2-(1-$F$2)/(1-$F$2^F$17)*($A239-$F$2^(F$17-1)*$B$4*$I$3),0.000001)</f>
        <v>5.499969711709607</v>
      </c>
      <c r="G239" s="1">
        <f>(1-$F$2^F$17)*($M$2+$B$7*LN(F239))/(1-$F$2)+(1-$F$2^(F$17-1))*$R$4+$F$2^(F$17-1)*$M$4</f>
        <v>115.99543464156378</v>
      </c>
      <c r="H239" s="1">
        <f>MAX($B$6*$B$2-(1-$F$2)/(1-$F$2^H$17)*($A239-$F$2^(H$17-1)*$B$4*$I$3),0.000001)</f>
        <v>10.062566396741893</v>
      </c>
      <c r="I239" s="1">
        <f>(1-$F$2^H$17)*($M$2+$B$7*LN(H239))/(1-$F$2)+(1-$F$2^(H$17-1))*$R$4+$F$2^(H$17-1)*$M$4</f>
        <v>116.33091792856851</v>
      </c>
      <c r="J239" s="1">
        <f>MAX($B$6*$B$2-(1-$F$2)/(1-$F$2^J$17)*($A239-$F$2^(J$17-1)*$B$4*$I$3),0.000001)</f>
        <v>12.781041517748609</v>
      </c>
      <c r="K239" s="1">
        <f>(1-$F$2^J$17)*($M$2+$B$7*LN(J239))/(1-$F$2)+(1-$F$2^(J$17-1))*$R$4+$F$2^(J$17-1)*$M$4</f>
        <v>116.38515429144901</v>
      </c>
      <c r="L239" s="1">
        <f>MAX($B$6*$B$2-(1-$F$2)/(1-$F$2^L$17)*($A239-$F$2^(L$17-1)*$B$4*$I$3),0.000001)</f>
        <v>14.577605091094746</v>
      </c>
      <c r="M239" s="1">
        <f>(1-$F$2^L$17)*($M$2+$B$7*LN(L239))/(1-$F$2)+(1-$F$2^(L$17-1))*$R$4+$F$2^(L$17-1)*$M$4</f>
        <v>116.3715966821635</v>
      </c>
      <c r="N239" s="1">
        <f>MAX($B$6*$B$2-(1-$F$2)/(1-$F$2^N$17)*($A239-$F$2^(N$17-1)*$B$4*$I$3),0.000001)</f>
        <v>15.847516472422312</v>
      </c>
      <c r="O239" s="1">
        <f>(1-$F$2^N$17)*($M$2+$B$7*LN(N239))/(1-$F$2)+(1-$F$2^(N$17-1))*$R$4+$F$2^(N$17-1)*$M$4</f>
        <v>116.33455439443635</v>
      </c>
      <c r="P239" s="1">
        <f t="shared" si="44"/>
        <v>27</v>
      </c>
      <c r="Q239" s="1">
        <f>$R$3/(1-$B$4)</f>
        <v>115.82106318787385</v>
      </c>
      <c r="R239" s="1">
        <f>LN((1-$B$6)*$B$3*$B$2)+$B$7*LN($B$6*$B$3*$B$2+$F$2*Y239)+$B$4*$R$3/(1-$B$4)</f>
        <v>116.47332150852748</v>
      </c>
      <c r="T239" s="1">
        <f t="shared" si="46"/>
        <v>115.82106318787385</v>
      </c>
      <c r="U239" s="1">
        <f t="shared" si="47"/>
        <v>0</v>
      </c>
      <c r="V239" s="1">
        <f t="shared" si="45"/>
        <v>27</v>
      </c>
      <c r="W239" s="1"/>
      <c r="X239" s="1">
        <f t="shared" si="48"/>
        <v>116.38515429144901</v>
      </c>
      <c r="Y239" s="1">
        <f>IF(X239=C239,$I$3,(Z239-$B$6*$B$2+A239)/$F$2)</f>
        <v>80.35400586347473</v>
      </c>
      <c r="Z239" s="1">
        <f t="shared" si="49"/>
        <v>12.781041517748609</v>
      </c>
      <c r="AA239" s="1">
        <f t="shared" si="50"/>
      </c>
      <c r="AB239" s="1">
        <f t="shared" si="51"/>
      </c>
      <c r="AC239" s="1">
        <f t="shared" si="52"/>
      </c>
      <c r="AD239" s="1">
        <f t="shared" si="53"/>
      </c>
      <c r="AE239" s="1">
        <f t="shared" si="54"/>
        <v>12.781041517748609</v>
      </c>
      <c r="AF239">
        <f t="shared" si="55"/>
      </c>
      <c r="AG239">
        <f t="shared" si="56"/>
      </c>
    </row>
    <row r="240" spans="1:33" ht="12.75">
      <c r="A240" s="1">
        <f>A239+$I$3/100</f>
        <v>90.03790967094736</v>
      </c>
      <c r="B240" s="1">
        <f>MAX($B$6*$B$2-A240+$B$4*$I$3,0.00001)</f>
        <v>1E-05</v>
      </c>
      <c r="C240" s="1">
        <f>$M$2+$B$7*LN(B240)+$M$4</f>
        <v>111.03842940027327</v>
      </c>
      <c r="D240" s="1">
        <f>MAX($B$6*$B$2-(1-$F$2)/(1-$F$2^D$17)*($A240-$F$2^(D$17-1)*$B$4*$I$3),0.000001)</f>
        <v>1E-06</v>
      </c>
      <c r="E240" s="1">
        <f>(1-$F$2^D$17)*($M$2+$B$7*LN(D240))/(1-$F$2)+(1-$F$2^(D$17-1))*$R$4+$F$2^(D$17-1)*$M$4</f>
        <v>102.0153814750243</v>
      </c>
      <c r="F240" s="1">
        <f>MAX($B$6*$B$2-(1-$F$2)/(1-$F$2^F$17)*($A240-$F$2^(F$17-1)*$B$4*$I$3),0.000001)</f>
        <v>5.389752483865536</v>
      </c>
      <c r="G240" s="1">
        <f>(1-$F$2^F$17)*($M$2+$B$7*LN(F240))/(1-$F$2)+(1-$F$2^(F$17-1))*$R$4+$F$2^(F$17-1)*$M$4</f>
        <v>115.96793429604048</v>
      </c>
      <c r="H240" s="1">
        <f>MAX($B$6*$B$2-(1-$F$2)/(1-$F$2^H$17)*($A240-$F$2^(H$17-1)*$B$4*$I$3),0.000001)</f>
        <v>9.975818892843929</v>
      </c>
      <c r="I240" s="1">
        <f>(1-$F$2^H$17)*($M$2+$B$7*LN(H240))/(1-$F$2)+(1-$F$2^(H$17-1))*$R$4+$F$2^(H$17-1)*$M$4</f>
        <v>116.31597347254984</v>
      </c>
      <c r="J240" s="1">
        <f>MAX($B$6*$B$2-(1-$F$2)/(1-$F$2^J$17)*($A240-$F$2^(J$17-1)*$B$4*$I$3),0.000001)</f>
        <v>12.708277686975578</v>
      </c>
      <c r="K240" s="1">
        <f>(1-$F$2^J$17)*($M$2+$B$7*LN(J240))/(1-$F$2)+(1-$F$2^(J$17-1))*$R$4+$F$2^(J$17-1)*$M$4</f>
        <v>116.37340577404203</v>
      </c>
      <c r="L240" s="1">
        <f>MAX($B$6*$B$2-(1-$F$2)/(1-$F$2^L$17)*($A240-$F$2^(L$17-1)*$B$4*$I$3),0.000001)</f>
        <v>14.514082675688625</v>
      </c>
      <c r="M240" s="1">
        <f>(1-$F$2^L$17)*($M$2+$B$7*LN(L240))/(1-$F$2)+(1-$F$2^(L$17-1))*$R$4+$F$2^(L$17-1)*$M$4</f>
        <v>116.36130297300392</v>
      </c>
      <c r="N240" s="1">
        <f>MAX($B$6*$B$2-(1-$F$2)/(1-$F$2^N$17)*($A240-$F$2^(N$17-1)*$B$4*$I$3),0.000001)</f>
        <v>15.790526405065615</v>
      </c>
      <c r="O240" s="1">
        <f>(1-$F$2^N$17)*($M$2+$B$7*LN(N240))/(1-$F$2)+(1-$F$2^(N$17-1))*$R$4+$F$2^(N$17-1)*$M$4</f>
        <v>116.32508916860172</v>
      </c>
      <c r="P240" s="1">
        <f t="shared" si="44"/>
        <v>27</v>
      </c>
      <c r="Q240" s="1">
        <f>$R$3/(1-$B$4)</f>
        <v>115.82106318787385</v>
      </c>
      <c r="R240" s="1">
        <f>LN((1-$B$6)*$B$3*$B$2)+$B$7*LN($B$6*$B$3*$B$2+$F$2*Y240)+$B$4*$R$3/(1-$B$4)</f>
        <v>116.47445917140357</v>
      </c>
      <c r="T240" s="1">
        <f t="shared" si="46"/>
        <v>115.82106318787385</v>
      </c>
      <c r="U240" s="1">
        <f t="shared" si="47"/>
        <v>0</v>
      </c>
      <c r="V240" s="1">
        <f t="shared" si="45"/>
        <v>27</v>
      </c>
      <c r="W240" s="1"/>
      <c r="X240" s="1">
        <f t="shared" si="48"/>
        <v>116.37340577404203</v>
      </c>
      <c r="Y240" s="1">
        <f>IF(X240=C240,$I$3,(Z240-$B$6*$B$2+A240)/$F$2)</f>
        <v>80.60519374839106</v>
      </c>
      <c r="Z240" s="1">
        <f t="shared" si="49"/>
        <v>12.708277686975578</v>
      </c>
      <c r="AA240" s="1">
        <f t="shared" si="50"/>
      </c>
      <c r="AB240" s="1">
        <f t="shared" si="51"/>
      </c>
      <c r="AC240" s="1">
        <f t="shared" si="52"/>
      </c>
      <c r="AD240" s="1">
        <f t="shared" si="53"/>
      </c>
      <c r="AE240" s="1">
        <f t="shared" si="54"/>
        <v>12.708277686975578</v>
      </c>
      <c r="AF240">
        <f t="shared" si="55"/>
      </c>
      <c r="AG240">
        <f t="shared" si="56"/>
      </c>
    </row>
    <row r="241" spans="1:33" ht="12.75">
      <c r="A241" s="1">
        <f>A240+$I$3/100</f>
        <v>90.33737056785738</v>
      </c>
      <c r="B241" s="1">
        <f>MAX($B$6*$B$2-A241+$B$4*$I$3,0.00001)</f>
        <v>1E-05</v>
      </c>
      <c r="C241" s="1">
        <f>$M$2+$B$7*LN(B241)+$M$4</f>
        <v>111.03842940027327</v>
      </c>
      <c r="D241" s="1">
        <f>MAX($B$6*$B$2-(1-$F$2)/(1-$F$2^D$17)*($A241-$F$2^(D$17-1)*$B$4*$I$3),0.000001)</f>
        <v>1E-06</v>
      </c>
      <c r="E241" s="1">
        <f>(1-$F$2^D$17)*($M$2+$B$7*LN(D241))/(1-$F$2)+(1-$F$2^(D$17-1))*$R$4+$F$2^(D$17-1)*$M$4</f>
        <v>102.0153814750243</v>
      </c>
      <c r="F241" s="1">
        <f>MAX($B$6*$B$2-(1-$F$2)/(1-$F$2^F$17)*($A241-$F$2^(F$17-1)*$B$4*$I$3),0.000001)</f>
        <v>5.279535256021461</v>
      </c>
      <c r="G241" s="1">
        <f>(1-$F$2^F$17)*($M$2+$B$7*LN(F241))/(1-$F$2)+(1-$F$2^(F$17-1))*$R$4+$F$2^(F$17-1)*$M$4</f>
        <v>115.93986573539415</v>
      </c>
      <c r="H241" s="1">
        <f>MAX($B$6*$B$2-(1-$F$2)/(1-$F$2^H$17)*($A241-$F$2^(H$17-1)*$B$4*$I$3),0.000001)</f>
        <v>9.889071388945965</v>
      </c>
      <c r="I241" s="1">
        <f>(1-$F$2^H$17)*($M$2+$B$7*LN(H241))/(1-$F$2)+(1-$F$2^(H$17-1))*$R$4+$F$2^(H$17-1)*$M$4</f>
        <v>116.3008984937195</v>
      </c>
      <c r="J241" s="1">
        <f>MAX($B$6*$B$2-(1-$F$2)/(1-$F$2^J$17)*($A241-$F$2^(J$17-1)*$B$4*$I$3),0.000001)</f>
        <v>12.635513856202547</v>
      </c>
      <c r="K241" s="1">
        <f>(1-$F$2^J$17)*($M$2+$B$7*LN(J241))/(1-$F$2)+(1-$F$2^(J$17-1))*$R$4+$F$2^(J$17-1)*$M$4</f>
        <v>116.36158979460471</v>
      </c>
      <c r="L241" s="1">
        <f>MAX($B$6*$B$2-(1-$F$2)/(1-$F$2^L$17)*($A241-$F$2^(L$17-1)*$B$4*$I$3),0.000001)</f>
        <v>14.450560260282504</v>
      </c>
      <c r="M241" s="1">
        <f>(1-$F$2^L$17)*($M$2+$B$7*LN(L241))/(1-$F$2)+(1-$F$2^(L$17-1))*$R$4+$F$2^(L$17-1)*$M$4</f>
        <v>116.35096411339225</v>
      </c>
      <c r="N241" s="1">
        <f>MAX($B$6*$B$2-(1-$F$2)/(1-$F$2^N$17)*($A241-$F$2^(N$17-1)*$B$4*$I$3),0.000001)</f>
        <v>15.73353633770892</v>
      </c>
      <c r="O241" s="1">
        <f>(1-$F$2^N$17)*($M$2+$B$7*LN(N241))/(1-$F$2)+(1-$F$2^(N$17-1))*$R$4+$F$2^(N$17-1)*$M$4</f>
        <v>116.31558971970165</v>
      </c>
      <c r="P241" s="1">
        <f t="shared" si="44"/>
        <v>27</v>
      </c>
      <c r="Q241" s="1">
        <f>$R$3/(1-$B$4)</f>
        <v>115.82106318787385</v>
      </c>
      <c r="R241" s="1">
        <f>LN((1-$B$6)*$B$3*$B$2)+$B$7*LN($B$6*$B$3*$B$2+$F$2*Y241)+$B$4*$R$3/(1-$B$4)</f>
        <v>116.47559425160132</v>
      </c>
      <c r="T241" s="1">
        <f t="shared" si="46"/>
        <v>115.82106318787385</v>
      </c>
      <c r="U241" s="1">
        <f t="shared" si="47"/>
        <v>0</v>
      </c>
      <c r="V241" s="1">
        <f t="shared" si="45"/>
        <v>27</v>
      </c>
      <c r="W241" s="1"/>
      <c r="X241" s="1">
        <f t="shared" si="48"/>
        <v>116.36158979460471</v>
      </c>
      <c r="Y241" s="1">
        <f>IF(X241=C241,$I$3,(Z241-$B$6*$B$2+A241)/$F$2)</f>
        <v>80.85638163330741</v>
      </c>
      <c r="Z241" s="1">
        <f t="shared" si="49"/>
        <v>12.635513856202547</v>
      </c>
      <c r="AA241" s="1">
        <f t="shared" si="50"/>
      </c>
      <c r="AB241" s="1">
        <f t="shared" si="51"/>
      </c>
      <c r="AC241" s="1">
        <f t="shared" si="52"/>
      </c>
      <c r="AD241" s="1">
        <f t="shared" si="53"/>
      </c>
      <c r="AE241" s="1">
        <f t="shared" si="54"/>
        <v>12.635513856202547</v>
      </c>
      <c r="AF241">
        <f t="shared" si="55"/>
      </c>
      <c r="AG241">
        <f t="shared" si="56"/>
      </c>
    </row>
    <row r="242" spans="1:33" ht="12.75">
      <c r="A242" s="1">
        <f>A241+$I$3/100</f>
        <v>90.6368314647674</v>
      </c>
      <c r="B242" s="1">
        <f>MAX($B$6*$B$2-A242+$B$4*$I$3,0.00001)</f>
        <v>1E-05</v>
      </c>
      <c r="C242" s="1">
        <f>$M$2+$B$7*LN(B242)+$M$4</f>
        <v>111.03842940027327</v>
      </c>
      <c r="D242" s="1">
        <f>MAX($B$6*$B$2-(1-$F$2)/(1-$F$2^D$17)*($A242-$F$2^(D$17-1)*$B$4*$I$3),0.000001)</f>
        <v>1E-06</v>
      </c>
      <c r="E242" s="1">
        <f>(1-$F$2^D$17)*($M$2+$B$7*LN(D242))/(1-$F$2)+(1-$F$2^(D$17-1))*$R$4+$F$2^(D$17-1)*$M$4</f>
        <v>102.0153814750243</v>
      </c>
      <c r="F242" s="1">
        <f>MAX($B$6*$B$2-(1-$F$2)/(1-$F$2^F$17)*($A242-$F$2^(F$17-1)*$B$4*$I$3),0.000001)</f>
        <v>5.16931802817739</v>
      </c>
      <c r="G242" s="1">
        <f>(1-$F$2^F$17)*($M$2+$B$7*LN(F242))/(1-$F$2)+(1-$F$2^(F$17-1))*$R$4+$F$2^(F$17-1)*$M$4</f>
        <v>115.91120498228643</v>
      </c>
      <c r="H242" s="1">
        <f>MAX($B$6*$B$2-(1-$F$2)/(1-$F$2^H$17)*($A242-$F$2^(H$17-1)*$B$4*$I$3),0.000001)</f>
        <v>9.802323885048</v>
      </c>
      <c r="I242" s="1">
        <f>(1-$F$2^H$17)*($M$2+$B$7*LN(H242))/(1-$F$2)+(1-$F$2^(H$17-1))*$R$4+$F$2^(H$17-1)*$M$4</f>
        <v>116.28569069203812</v>
      </c>
      <c r="J242" s="1">
        <f>MAX($B$6*$B$2-(1-$F$2)/(1-$F$2^J$17)*($A242-$F$2^(J$17-1)*$B$4*$I$3),0.000001)</f>
        <v>12.562750025429516</v>
      </c>
      <c r="K242" s="1">
        <f>(1-$F$2^J$17)*($M$2+$B$7*LN(J242))/(1-$F$2)+(1-$F$2^(J$17-1))*$R$4+$F$2^(J$17-1)*$M$4</f>
        <v>116.349705573903</v>
      </c>
      <c r="L242" s="1">
        <f>MAX($B$6*$B$2-(1-$F$2)/(1-$F$2^L$17)*($A242-$F$2^(L$17-1)*$B$4*$I$3),0.000001)</f>
        <v>14.387037844876383</v>
      </c>
      <c r="M242" s="1">
        <f>(1-$F$2^L$17)*($M$2+$B$7*LN(L242))/(1-$F$2)+(1-$F$2^(L$17-1))*$R$4+$F$2^(L$17-1)*$M$4</f>
        <v>116.34057970550349</v>
      </c>
      <c r="N242" s="1">
        <f>MAX($B$6*$B$2-(1-$F$2)/(1-$F$2^N$17)*($A242-$F$2^(N$17-1)*$B$4*$I$3),0.000001)</f>
        <v>15.676546270352222</v>
      </c>
      <c r="O242" s="1">
        <f>(1-$F$2^N$17)*($M$2+$B$7*LN(N242))/(1-$F$2)+(1-$F$2^(N$17-1))*$R$4+$F$2^(N$17-1)*$M$4</f>
        <v>116.30605579935971</v>
      </c>
      <c r="P242" s="1">
        <f t="shared" si="44"/>
        <v>27</v>
      </c>
      <c r="Q242" s="1">
        <f>$R$3/(1-$B$4)</f>
        <v>115.82106318787385</v>
      </c>
      <c r="R242" s="1">
        <f>LN((1-$B$6)*$B$3*$B$2)+$B$7*LN($B$6*$B$3*$B$2+$F$2*Y242)+$B$4*$R$3/(1-$B$4)</f>
        <v>116.47672676082041</v>
      </c>
      <c r="T242" s="1">
        <f t="shared" si="46"/>
        <v>115.82106318787385</v>
      </c>
      <c r="U242" s="1">
        <f t="shared" si="47"/>
        <v>0</v>
      </c>
      <c r="V242" s="1">
        <f t="shared" si="45"/>
        <v>27</v>
      </c>
      <c r="W242" s="1"/>
      <c r="X242" s="1">
        <f t="shared" si="48"/>
        <v>116.349705573903</v>
      </c>
      <c r="Y242" s="1">
        <f>IF(X242=C242,$I$3,(Z242-$B$6*$B$2+A242)/$F$2)</f>
        <v>81.10756951822374</v>
      </c>
      <c r="Z242" s="1">
        <f t="shared" si="49"/>
        <v>12.562750025429516</v>
      </c>
      <c r="AA242" s="1">
        <f t="shared" si="50"/>
      </c>
      <c r="AB242" s="1">
        <f t="shared" si="51"/>
      </c>
      <c r="AC242" s="1">
        <f t="shared" si="52"/>
      </c>
      <c r="AD242" s="1">
        <f t="shared" si="53"/>
      </c>
      <c r="AE242" s="1">
        <f t="shared" si="54"/>
        <v>12.562750025429516</v>
      </c>
      <c r="AF242">
        <f t="shared" si="55"/>
      </c>
      <c r="AG242">
        <f t="shared" si="56"/>
      </c>
    </row>
    <row r="243" spans="1:33" ht="12.75">
      <c r="A243" s="1">
        <f>A242+$I$3/100</f>
        <v>90.93629236167742</v>
      </c>
      <c r="B243" s="1">
        <f>MAX($B$6*$B$2-A243+$B$4*$I$3,0.00001)</f>
        <v>1E-05</v>
      </c>
      <c r="C243" s="1">
        <f>$M$2+$B$7*LN(B243)+$M$4</f>
        <v>111.03842940027327</v>
      </c>
      <c r="D243" s="1">
        <f>MAX($B$6*$B$2-(1-$F$2)/(1-$F$2^D$17)*($A243-$F$2^(D$17-1)*$B$4*$I$3),0.000001)</f>
        <v>1E-06</v>
      </c>
      <c r="E243" s="1">
        <f>(1-$F$2^D$17)*($M$2+$B$7*LN(D243))/(1-$F$2)+(1-$F$2^(D$17-1))*$R$4+$F$2^(D$17-1)*$M$4</f>
        <v>102.0153814750243</v>
      </c>
      <c r="F243" s="1">
        <f>MAX($B$6*$B$2-(1-$F$2)/(1-$F$2^F$17)*($A243-$F$2^(F$17-1)*$B$4*$I$3),0.000001)</f>
        <v>5.059100800333315</v>
      </c>
      <c r="G243" s="1">
        <f>(1-$F$2^F$17)*($M$2+$B$7*LN(F243))/(1-$F$2)+(1-$F$2^(F$17-1))*$R$4+$F$2^(F$17-1)*$M$4</f>
        <v>115.8819265089268</v>
      </c>
      <c r="H243" s="1">
        <f>MAX($B$6*$B$2-(1-$F$2)/(1-$F$2^H$17)*($A243-$F$2^(H$17-1)*$B$4*$I$3),0.000001)</f>
        <v>9.715576381150036</v>
      </c>
      <c r="I243" s="1">
        <f>(1-$F$2^H$17)*($M$2+$B$7*LN(H243))/(1-$F$2)+(1-$F$2^(H$17-1))*$R$4+$F$2^(H$17-1)*$M$4</f>
        <v>116.27034770612947</v>
      </c>
      <c r="J243" s="1">
        <f>MAX($B$6*$B$2-(1-$F$2)/(1-$F$2^J$17)*($A243-$F$2^(J$17-1)*$B$4*$I$3),0.000001)</f>
        <v>12.489986194656485</v>
      </c>
      <c r="K243" s="1">
        <f>(1-$F$2^J$17)*($M$2+$B$7*LN(J243))/(1-$F$2)+(1-$F$2^(J$17-1))*$R$4+$F$2^(J$17-1)*$M$4</f>
        <v>116.33775231912327</v>
      </c>
      <c r="L243" s="1">
        <f>MAX($B$6*$B$2-(1-$F$2)/(1-$F$2^L$17)*($A243-$F$2^(L$17-1)*$B$4*$I$3),0.000001)</f>
        <v>14.323515429470264</v>
      </c>
      <c r="M243" s="1">
        <f>(1-$F$2^L$17)*($M$2+$B$7*LN(L243))/(1-$F$2)+(1-$F$2^(L$17-1))*$R$4+$F$2^(L$17-1)*$M$4</f>
        <v>116.3301493462314</v>
      </c>
      <c r="N243" s="1">
        <f>MAX($B$6*$B$2-(1-$F$2)/(1-$F$2^N$17)*($A243-$F$2^(N$17-1)*$B$4*$I$3),0.000001)</f>
        <v>15.619556202995525</v>
      </c>
      <c r="O243" s="1">
        <f>(1-$F$2^N$17)*($M$2+$B$7*LN(N243))/(1-$F$2)+(1-$F$2^(N$17-1))*$R$4+$F$2^(N$17-1)*$M$4</f>
        <v>116.29648715648565</v>
      </c>
      <c r="P243" s="1">
        <f t="shared" si="44"/>
        <v>27</v>
      </c>
      <c r="Q243" s="1">
        <f>$R$3/(1-$B$4)</f>
        <v>115.82106318787385</v>
      </c>
      <c r="R243" s="1">
        <f>LN((1-$B$6)*$B$3*$B$2)+$B$7*LN($B$6*$B$3*$B$2+$F$2*Y243)+$B$4*$R$3/(1-$B$4)</f>
        <v>116.47785671068115</v>
      </c>
      <c r="T243" s="1">
        <f t="shared" si="46"/>
        <v>115.82106318787385</v>
      </c>
      <c r="U243" s="1">
        <f t="shared" si="47"/>
        <v>0</v>
      </c>
      <c r="V243" s="1">
        <f t="shared" si="45"/>
        <v>27</v>
      </c>
      <c r="W243" s="1"/>
      <c r="X243" s="1">
        <f t="shared" si="48"/>
        <v>116.33775231912327</v>
      </c>
      <c r="Y243" s="1">
        <f>IF(X243=C243,$I$3,(Z243-$B$6*$B$2+A243)/$F$2)</f>
        <v>81.35875740314006</v>
      </c>
      <c r="Z243" s="1">
        <f t="shared" si="49"/>
        <v>12.489986194656485</v>
      </c>
      <c r="AA243" s="1">
        <f t="shared" si="50"/>
      </c>
      <c r="AB243" s="1">
        <f t="shared" si="51"/>
      </c>
      <c r="AC243" s="1">
        <f t="shared" si="52"/>
      </c>
      <c r="AD243" s="1">
        <f t="shared" si="53"/>
      </c>
      <c r="AE243" s="1">
        <f t="shared" si="54"/>
        <v>12.489986194656485</v>
      </c>
      <c r="AF243">
        <f t="shared" si="55"/>
      </c>
      <c r="AG243">
        <f t="shared" si="56"/>
      </c>
    </row>
    <row r="244" spans="1:33" ht="12.75">
      <c r="A244" s="1">
        <f>A243+$I$3/100</f>
        <v>91.23575325858744</v>
      </c>
      <c r="B244" s="1">
        <f>MAX($B$6*$B$2-A244+$B$4*$I$3,0.00001)</f>
        <v>1E-05</v>
      </c>
      <c r="C244" s="1">
        <f>$M$2+$B$7*LN(B244)+$M$4</f>
        <v>111.03842940027327</v>
      </c>
      <c r="D244" s="1">
        <f>MAX($B$6*$B$2-(1-$F$2)/(1-$F$2^D$17)*($A244-$F$2^(D$17-1)*$B$4*$I$3),0.000001)</f>
        <v>1E-06</v>
      </c>
      <c r="E244" s="1">
        <f>(1-$F$2^D$17)*($M$2+$B$7*LN(D244))/(1-$F$2)+(1-$F$2^(D$17-1))*$R$4+$F$2^(D$17-1)*$M$4</f>
        <v>102.0153814750243</v>
      </c>
      <c r="F244" s="1">
        <f>MAX($B$6*$B$2-(1-$F$2)/(1-$F$2^F$17)*($A244-$F$2^(F$17-1)*$B$4*$I$3),0.000001)</f>
        <v>4.948883572489244</v>
      </c>
      <c r="G244" s="1">
        <f>(1-$F$2^F$17)*($M$2+$B$7*LN(F244))/(1-$F$2)+(1-$F$2^(F$17-1))*$R$4+$F$2^(F$17-1)*$M$4</f>
        <v>115.85200310044593</v>
      </c>
      <c r="H244" s="1">
        <f>MAX($B$6*$B$2-(1-$F$2)/(1-$F$2^H$17)*($A244-$F$2^(H$17-1)*$B$4*$I$3),0.000001)</f>
        <v>9.628828877252076</v>
      </c>
      <c r="I244" s="1">
        <f>(1-$F$2^H$17)*($M$2+$B$7*LN(H244))/(1-$F$2)+(1-$F$2^(H$17-1))*$R$4+$F$2^(H$17-1)*$M$4</f>
        <v>116.25486711107993</v>
      </c>
      <c r="J244" s="1">
        <f>MAX($B$6*$B$2-(1-$F$2)/(1-$F$2^J$17)*($A244-$F$2^(J$17-1)*$B$4*$I$3),0.000001)</f>
        <v>12.417222363883454</v>
      </c>
      <c r="K244" s="1">
        <f>(1-$F$2^J$17)*($M$2+$B$7*LN(J244))/(1-$F$2)+(1-$F$2^(J$17-1))*$R$4+$F$2^(J$17-1)*$M$4</f>
        <v>116.32572922355507</v>
      </c>
      <c r="L244" s="1">
        <f>MAX($B$6*$B$2-(1-$F$2)/(1-$F$2^L$17)*($A244-$F$2^(L$17-1)*$B$4*$I$3),0.000001)</f>
        <v>14.259993014064143</v>
      </c>
      <c r="M244" s="1">
        <f>(1-$F$2^L$17)*($M$2+$B$7*LN(L244))/(1-$F$2)+(1-$F$2^(L$17-1))*$R$4+$F$2^(L$17-1)*$M$4</f>
        <v>116.31967262709465</v>
      </c>
      <c r="N244" s="1">
        <f>MAX($B$6*$B$2-(1-$F$2)/(1-$F$2^N$17)*($A244-$F$2^(N$17-1)*$B$4*$I$3),0.000001)</f>
        <v>15.562566135638829</v>
      </c>
      <c r="O244" s="1">
        <f>(1-$F$2^N$17)*($M$2+$B$7*LN(N244))/(1-$F$2)+(1-$F$2^(N$17-1))*$R$4+$F$2^(N$17-1)*$M$4</f>
        <v>116.28688353723584</v>
      </c>
      <c r="P244" s="1">
        <f t="shared" si="44"/>
        <v>27</v>
      </c>
      <c r="Q244" s="1">
        <f>$R$3/(1-$B$4)</f>
        <v>115.82106318787385</v>
      </c>
      <c r="R244" s="1">
        <f>LN((1-$B$6)*$B$3*$B$2)+$B$7*LN($B$6*$B$3*$B$2+$F$2*Y244)+$B$4*$R$3/(1-$B$4)</f>
        <v>116.47898411272523</v>
      </c>
      <c r="T244" s="1">
        <f t="shared" si="46"/>
        <v>115.82106318787385</v>
      </c>
      <c r="U244" s="1">
        <f t="shared" si="47"/>
        <v>0</v>
      </c>
      <c r="V244" s="1">
        <f t="shared" si="45"/>
        <v>27</v>
      </c>
      <c r="W244" s="1"/>
      <c r="X244" s="1">
        <f t="shared" si="48"/>
        <v>116.32572922355507</v>
      </c>
      <c r="Y244" s="1">
        <f>IF(X244=C244,$I$3,(Z244-$B$6*$B$2+A244)/$F$2)</f>
        <v>81.6099452880564</v>
      </c>
      <c r="Z244" s="1">
        <f t="shared" si="49"/>
        <v>12.417222363883454</v>
      </c>
      <c r="AA244" s="1">
        <f t="shared" si="50"/>
      </c>
      <c r="AB244" s="1">
        <f t="shared" si="51"/>
      </c>
      <c r="AC244" s="1">
        <f t="shared" si="52"/>
      </c>
      <c r="AD244" s="1">
        <f t="shared" si="53"/>
      </c>
      <c r="AE244" s="1">
        <f t="shared" si="54"/>
        <v>12.417222363883454</v>
      </c>
      <c r="AF244">
        <f t="shared" si="55"/>
      </c>
      <c r="AG244">
        <f t="shared" si="56"/>
      </c>
    </row>
    <row r="245" spans="1:33" ht="12.75">
      <c r="A245" s="1">
        <f>A244+$I$3/100</f>
        <v>91.53521415549746</v>
      </c>
      <c r="B245" s="1">
        <f>MAX($B$6*$B$2-A245+$B$4*$I$3,0.00001)</f>
        <v>1E-05</v>
      </c>
      <c r="C245" s="1">
        <f>$M$2+$B$7*LN(B245)+$M$4</f>
        <v>111.03842940027327</v>
      </c>
      <c r="D245" s="1">
        <f>MAX($B$6*$B$2-(1-$F$2)/(1-$F$2^D$17)*($A245-$F$2^(D$17-1)*$B$4*$I$3),0.000001)</f>
        <v>1E-06</v>
      </c>
      <c r="E245" s="1">
        <f>(1-$F$2^D$17)*($M$2+$B$7*LN(D245))/(1-$F$2)+(1-$F$2^(D$17-1))*$R$4+$F$2^(D$17-1)*$M$4</f>
        <v>102.0153814750243</v>
      </c>
      <c r="F245" s="1">
        <f>MAX($B$6*$B$2-(1-$F$2)/(1-$F$2^F$17)*($A245-$F$2^(F$17-1)*$B$4*$I$3),0.000001)</f>
        <v>4.838666344645173</v>
      </c>
      <c r="G245" s="1">
        <f>(1-$F$2^F$17)*($M$2+$B$7*LN(F245))/(1-$F$2)+(1-$F$2^(F$17-1))*$R$4+$F$2^(F$17-1)*$M$4</f>
        <v>115.8214057028799</v>
      </c>
      <c r="H245" s="1">
        <f>MAX($B$6*$B$2-(1-$F$2)/(1-$F$2^H$17)*($A245-$F$2^(H$17-1)*$B$4*$I$3),0.000001)</f>
        <v>9.542081373354112</v>
      </c>
      <c r="I245" s="1">
        <f>(1-$F$2^H$17)*($M$2+$B$7*LN(H245))/(1-$F$2)+(1-$F$2^(H$17-1))*$R$4+$F$2^(H$17-1)*$M$4</f>
        <v>116.23924641613834</v>
      </c>
      <c r="J245" s="1">
        <f>MAX($B$6*$B$2-(1-$F$2)/(1-$F$2^J$17)*($A245-$F$2^(J$17-1)*$B$4*$I$3),0.000001)</f>
        <v>12.344458533110423</v>
      </c>
      <c r="K245" s="1">
        <f>(1-$F$2^J$17)*($M$2+$B$7*LN(J245))/(1-$F$2)+(1-$F$2^(J$17-1))*$R$4+$F$2^(J$17-1)*$M$4</f>
        <v>116.3136354662643</v>
      </c>
      <c r="L245" s="1">
        <f>MAX($B$6*$B$2-(1-$F$2)/(1-$F$2^L$17)*($A245-$F$2^(L$17-1)*$B$4*$I$3),0.000001)</f>
        <v>14.196470598658022</v>
      </c>
      <c r="M245" s="1">
        <f>(1-$F$2^L$17)*($M$2+$B$7*LN(L245))/(1-$F$2)+(1-$F$2^(L$17-1))*$R$4+$F$2^(L$17-1)*$M$4</f>
        <v>116.30914913414088</v>
      </c>
      <c r="N245" s="1">
        <f>MAX($B$6*$B$2-(1-$F$2)/(1-$F$2^N$17)*($A245-$F$2^(N$17-1)*$B$4*$I$3),0.000001)</f>
        <v>15.505576068282133</v>
      </c>
      <c r="O245" s="1">
        <f>(1-$F$2^N$17)*($M$2+$B$7*LN(N245))/(1-$F$2)+(1-$F$2^(N$17-1))*$R$4+$F$2^(N$17-1)*$M$4</f>
        <v>116.27724468497273</v>
      </c>
      <c r="P245" s="1">
        <f t="shared" si="44"/>
        <v>27</v>
      </c>
      <c r="Q245" s="1">
        <f>$R$3/(1-$B$4)</f>
        <v>115.82106318787385</v>
      </c>
      <c r="R245" s="1">
        <f>LN((1-$B$6)*$B$3*$B$2)+$B$7*LN($B$6*$B$3*$B$2+$F$2*Y245)+$B$4*$R$3/(1-$B$4)</f>
        <v>116.48010897841648</v>
      </c>
      <c r="T245" s="1">
        <f t="shared" si="46"/>
        <v>115.82106318787385</v>
      </c>
      <c r="U245" s="1">
        <f t="shared" si="47"/>
        <v>0</v>
      </c>
      <c r="V245" s="1">
        <f t="shared" si="45"/>
        <v>27</v>
      </c>
      <c r="W245" s="1"/>
      <c r="X245" s="1">
        <f t="shared" si="48"/>
        <v>116.3136354662643</v>
      </c>
      <c r="Y245" s="1">
        <f>IF(X245=C245,$I$3,(Z245-$B$6*$B$2+A245)/$F$2)</f>
        <v>81.86113317297273</v>
      </c>
      <c r="Z245" s="1">
        <f t="shared" si="49"/>
        <v>12.344458533110423</v>
      </c>
      <c r="AA245" s="1">
        <f t="shared" si="50"/>
      </c>
      <c r="AB245" s="1">
        <f t="shared" si="51"/>
      </c>
      <c r="AC245" s="1">
        <f t="shared" si="52"/>
      </c>
      <c r="AD245" s="1">
        <f t="shared" si="53"/>
      </c>
      <c r="AE245" s="1">
        <f t="shared" si="54"/>
        <v>12.344458533110423</v>
      </c>
      <c r="AF245">
        <f t="shared" si="55"/>
      </c>
      <c r="AG245">
        <f t="shared" si="56"/>
      </c>
    </row>
    <row r="246" spans="1:33" ht="12.75">
      <c r="A246" s="1">
        <f>A245+$I$3/100</f>
        <v>91.83467505240748</v>
      </c>
      <c r="B246" s="1">
        <f>MAX($B$6*$B$2-A246+$B$4*$I$3,0.00001)</f>
        <v>1E-05</v>
      </c>
      <c r="C246" s="1">
        <f>$M$2+$B$7*LN(B246)+$M$4</f>
        <v>111.03842940027327</v>
      </c>
      <c r="D246" s="1">
        <f>MAX($B$6*$B$2-(1-$F$2)/(1-$F$2^D$17)*($A246-$F$2^(D$17-1)*$B$4*$I$3),0.000001)</f>
        <v>1E-06</v>
      </c>
      <c r="E246" s="1">
        <f>(1-$F$2^D$17)*($M$2+$B$7*LN(D246))/(1-$F$2)+(1-$F$2^(D$17-1))*$R$4+$F$2^(D$17-1)*$M$4</f>
        <v>102.0153814750243</v>
      </c>
      <c r="F246" s="1">
        <f>MAX($B$6*$B$2-(1-$F$2)/(1-$F$2^F$17)*($A246-$F$2^(F$17-1)*$B$4*$I$3),0.000001)</f>
        <v>4.728449116801098</v>
      </c>
      <c r="G246" s="1">
        <f>(1-$F$2^F$17)*($M$2+$B$7*LN(F246))/(1-$F$2)+(1-$F$2^(F$17-1))*$R$4+$F$2^(F$17-1)*$M$4</f>
        <v>115.79010325363706</v>
      </c>
      <c r="H246" s="1">
        <f>MAX($B$6*$B$2-(1-$F$2)/(1-$F$2^H$17)*($A246-$F$2^(H$17-1)*$B$4*$I$3),0.000001)</f>
        <v>9.455333869456148</v>
      </c>
      <c r="I246" s="1">
        <f>(1-$F$2^H$17)*($M$2+$B$7*LN(H246))/(1-$F$2)+(1-$F$2^(H$17-1))*$R$4+$F$2^(H$17-1)*$M$4</f>
        <v>116.22348306231086</v>
      </c>
      <c r="J246" s="1">
        <f>MAX($B$6*$B$2-(1-$F$2)/(1-$F$2^J$17)*($A246-$F$2^(J$17-1)*$B$4*$I$3),0.000001)</f>
        <v>12.271694702337395</v>
      </c>
      <c r="K246" s="1">
        <f>(1-$F$2^J$17)*($M$2+$B$7*LN(J246))/(1-$F$2)+(1-$F$2^(J$17-1))*$R$4+$F$2^(J$17-1)*$M$4</f>
        <v>116.30147021175694</v>
      </c>
      <c r="L246" s="1">
        <f>MAX($B$6*$B$2-(1-$F$2)/(1-$F$2^L$17)*($A246-$F$2^(L$17-1)*$B$4*$I$3),0.000001)</f>
        <v>14.132948183251901</v>
      </c>
      <c r="M246" s="1">
        <f>(1-$F$2^L$17)*($M$2+$B$7*LN(L246))/(1-$F$2)+(1-$F$2^(L$17-1))*$R$4+$F$2^(L$17-1)*$M$4</f>
        <v>116.29857844784851</v>
      </c>
      <c r="N246" s="1">
        <f>MAX($B$6*$B$2-(1-$F$2)/(1-$F$2^N$17)*($A246-$F$2^(N$17-1)*$B$4*$I$3),0.000001)</f>
        <v>15.448586000925436</v>
      </c>
      <c r="O246" s="1">
        <f>(1-$F$2^N$17)*($M$2+$B$7*LN(N246))/(1-$F$2)+(1-$F$2^(N$17-1))*$R$4+$F$2^(N$17-1)*$M$4</f>
        <v>116.26757034022384</v>
      </c>
      <c r="P246" s="1">
        <f t="shared" si="44"/>
        <v>27</v>
      </c>
      <c r="Q246" s="1">
        <f>$R$3/(1-$B$4)</f>
        <v>115.82106318787385</v>
      </c>
      <c r="R246" s="1">
        <f>LN((1-$B$6)*$B$3*$B$2)+$B$7*LN($B$6*$B$3*$B$2+$F$2*Y246)+$B$4*$R$3/(1-$B$4)</f>
        <v>116.48123131914151</v>
      </c>
      <c r="T246" s="1">
        <f t="shared" si="46"/>
        <v>115.82106318787385</v>
      </c>
      <c r="U246" s="1">
        <f t="shared" si="47"/>
        <v>0</v>
      </c>
      <c r="V246" s="1">
        <f t="shared" si="45"/>
        <v>27</v>
      </c>
      <c r="W246" s="1"/>
      <c r="X246" s="1">
        <f t="shared" si="48"/>
        <v>116.30147021175694</v>
      </c>
      <c r="Y246" s="1">
        <f>IF(X246=C246,$I$3,(Z246-$B$6*$B$2+A246)/$F$2)</f>
        <v>82.11232105788906</v>
      </c>
      <c r="Z246" s="1">
        <f t="shared" si="49"/>
        <v>12.271694702337395</v>
      </c>
      <c r="AA246" s="1">
        <f t="shared" si="50"/>
      </c>
      <c r="AB246" s="1">
        <f t="shared" si="51"/>
      </c>
      <c r="AC246" s="1">
        <f t="shared" si="52"/>
      </c>
      <c r="AD246" s="1">
        <f t="shared" si="53"/>
      </c>
      <c r="AE246" s="1">
        <f t="shared" si="54"/>
        <v>12.271694702337395</v>
      </c>
      <c r="AF246">
        <f t="shared" si="55"/>
      </c>
      <c r="AG246">
        <f t="shared" si="56"/>
      </c>
    </row>
    <row r="247" spans="1:33" ht="12.75">
      <c r="A247" s="1">
        <f>A246+$I$3/100</f>
        <v>92.1341359493175</v>
      </c>
      <c r="B247" s="1">
        <f>MAX($B$6*$B$2-A247+$B$4*$I$3,0.00001)</f>
        <v>1E-05</v>
      </c>
      <c r="C247" s="1">
        <f>$M$2+$B$7*LN(B247)+$M$4</f>
        <v>111.03842940027327</v>
      </c>
      <c r="D247" s="1">
        <f>MAX($B$6*$B$2-(1-$F$2)/(1-$F$2^D$17)*($A247-$F$2^(D$17-1)*$B$4*$I$3),0.000001)</f>
        <v>1E-06</v>
      </c>
      <c r="E247" s="1">
        <f>(1-$F$2^D$17)*($M$2+$B$7*LN(D247))/(1-$F$2)+(1-$F$2^(D$17-1))*$R$4+$F$2^(D$17-1)*$M$4</f>
        <v>102.0153814750243</v>
      </c>
      <c r="F247" s="1">
        <f>MAX($B$6*$B$2-(1-$F$2)/(1-$F$2^F$17)*($A247-$F$2^(F$17-1)*$B$4*$I$3),0.000001)</f>
        <v>4.618231888957027</v>
      </c>
      <c r="G247" s="1">
        <f>(1-$F$2^F$17)*($M$2+$B$7*LN(F247))/(1-$F$2)+(1-$F$2^(F$17-1))*$R$4+$F$2^(F$17-1)*$M$4</f>
        <v>115.75806249196818</v>
      </c>
      <c r="H247" s="1">
        <f>MAX($B$6*$B$2-(1-$F$2)/(1-$F$2^H$17)*($A247-$F$2^(H$17-1)*$B$4*$I$3),0.000001)</f>
        <v>9.368586365558183</v>
      </c>
      <c r="I247" s="1">
        <f>(1-$F$2^H$17)*($M$2+$B$7*LN(H247))/(1-$F$2)+(1-$F$2^(H$17-1))*$R$4+$F$2^(H$17-1)*$M$4</f>
        <v>116.20757441984505</v>
      </c>
      <c r="J247" s="1">
        <f>MAX($B$6*$B$2-(1-$F$2)/(1-$F$2^J$17)*($A247-$F$2^(J$17-1)*$B$4*$I$3),0.000001)</f>
        <v>12.198930871564365</v>
      </c>
      <c r="K247" s="1">
        <f>(1-$F$2^J$17)*($M$2+$B$7*LN(J247))/(1-$F$2)+(1-$F$2^(J$17-1))*$R$4+$F$2^(J$17-1)*$M$4</f>
        <v>116.28923260963263</v>
      </c>
      <c r="L247" s="1">
        <f>MAX($B$6*$B$2-(1-$F$2)/(1-$F$2^L$17)*($A247-$F$2^(L$17-1)*$B$4*$I$3),0.000001)</f>
        <v>14.06942576784578</v>
      </c>
      <c r="M247" s="1">
        <f>(1-$F$2^L$17)*($M$2+$B$7*LN(L247))/(1-$F$2)+(1-$F$2^(L$17-1))*$R$4+$F$2^(L$17-1)*$M$4</f>
        <v>116.28796014302637</v>
      </c>
      <c r="N247" s="1">
        <f>MAX($B$6*$B$2-(1-$F$2)/(1-$F$2^N$17)*($A247-$F$2^(N$17-1)*$B$4*$I$3),0.000001)</f>
        <v>15.39159593356874</v>
      </c>
      <c r="O247" s="1">
        <f>(1-$F$2^N$17)*($M$2+$B$7*LN(N247))/(1-$F$2)+(1-$F$2^(N$17-1))*$R$4+$F$2^(N$17-1)*$M$4</f>
        <v>116.2578602406397</v>
      </c>
      <c r="P247" s="1">
        <f t="shared" si="44"/>
        <v>27</v>
      </c>
      <c r="Q247" s="1">
        <f>$R$3/(1-$B$4)</f>
        <v>115.82106318787385</v>
      </c>
      <c r="R247" s="1">
        <f>LN((1-$B$6)*$B$3*$B$2)+$B$7*LN($B$6*$B$3*$B$2+$F$2*Y247)+$B$4*$R$3/(1-$B$4)</f>
        <v>116.48235114621045</v>
      </c>
      <c r="T247" s="1">
        <f t="shared" si="46"/>
        <v>115.82106318787385</v>
      </c>
      <c r="U247" s="1">
        <f t="shared" si="47"/>
        <v>0</v>
      </c>
      <c r="V247" s="1">
        <f t="shared" si="45"/>
        <v>27</v>
      </c>
      <c r="W247" s="1"/>
      <c r="X247" s="1">
        <f t="shared" si="48"/>
        <v>116.28923260963263</v>
      </c>
      <c r="Y247" s="1">
        <f>IF(X247=C247,$I$3,(Z247-$B$6*$B$2+A247)/$F$2)</f>
        <v>82.3635089428054</v>
      </c>
      <c r="Z247" s="1">
        <f t="shared" si="49"/>
        <v>12.198930871564365</v>
      </c>
      <c r="AA247" s="1">
        <f t="shared" si="50"/>
      </c>
      <c r="AB247" s="1">
        <f t="shared" si="51"/>
      </c>
      <c r="AC247" s="1">
        <f t="shared" si="52"/>
      </c>
      <c r="AD247" s="1">
        <f t="shared" si="53"/>
      </c>
      <c r="AE247" s="1">
        <f t="shared" si="54"/>
        <v>12.198930871564365</v>
      </c>
      <c r="AF247">
        <f t="shared" si="55"/>
      </c>
      <c r="AG247">
        <f t="shared" si="56"/>
      </c>
    </row>
    <row r="248" spans="1:33" ht="12.75">
      <c r="A248" s="1">
        <f>A247+$I$3/100</f>
        <v>92.43359684622752</v>
      </c>
      <c r="B248" s="1">
        <f>MAX($B$6*$B$2-A248+$B$4*$I$3,0.00001)</f>
        <v>1E-05</v>
      </c>
      <c r="C248" s="1">
        <f>$M$2+$B$7*LN(B248)+$M$4</f>
        <v>111.03842940027327</v>
      </c>
      <c r="D248" s="1">
        <f>MAX($B$6*$B$2-(1-$F$2)/(1-$F$2^D$17)*($A248-$F$2^(D$17-1)*$B$4*$I$3),0.000001)</f>
        <v>1E-06</v>
      </c>
      <c r="E248" s="1">
        <f>(1-$F$2^D$17)*($M$2+$B$7*LN(D248))/(1-$F$2)+(1-$F$2^(D$17-1))*$R$4+$F$2^(D$17-1)*$M$4</f>
        <v>102.0153814750243</v>
      </c>
      <c r="F248" s="1">
        <f>MAX($B$6*$B$2-(1-$F$2)/(1-$F$2^F$17)*($A248-$F$2^(F$17-1)*$B$4*$I$3),0.000001)</f>
        <v>4.508014661112952</v>
      </c>
      <c r="G248" s="1">
        <f>(1-$F$2^F$17)*($M$2+$B$7*LN(F248))/(1-$F$2)+(1-$F$2^(F$17-1))*$R$4+$F$2^(F$17-1)*$M$4</f>
        <v>115.72524774654083</v>
      </c>
      <c r="H248" s="1">
        <f>MAX($B$6*$B$2-(1-$F$2)/(1-$F$2^H$17)*($A248-$F$2^(H$17-1)*$B$4*$I$3),0.000001)</f>
        <v>9.28183886166022</v>
      </c>
      <c r="I248" s="1">
        <f>(1-$F$2^H$17)*($M$2+$B$7*LN(H248))/(1-$F$2)+(1-$F$2^(H$17-1))*$R$4+$F$2^(H$17-1)*$M$4</f>
        <v>116.19151778559674</v>
      </c>
      <c r="J248" s="1">
        <f>MAX($B$6*$B$2-(1-$F$2)/(1-$F$2^J$17)*($A248-$F$2^(J$17-1)*$B$4*$I$3),0.000001)</f>
        <v>12.126167040791334</v>
      </c>
      <c r="K248" s="1">
        <f>(1-$F$2^J$17)*($M$2+$B$7*LN(J248))/(1-$F$2)+(1-$F$2^(J$17-1))*$R$4+$F$2^(J$17-1)*$M$4</f>
        <v>116.276921794228</v>
      </c>
      <c r="L248" s="1">
        <f>MAX($B$6*$B$2-(1-$F$2)/(1-$F$2^L$17)*($A248-$F$2^(L$17-1)*$B$4*$I$3),0.000001)</f>
        <v>14.00590335243966</v>
      </c>
      <c r="M248" s="1">
        <f>(1-$F$2^L$17)*($M$2+$B$7*LN(L248))/(1-$F$2)+(1-$F$2^(L$17-1))*$R$4+$F$2^(L$17-1)*$M$4</f>
        <v>116.27729378871112</v>
      </c>
      <c r="N248" s="1">
        <f>MAX($B$6*$B$2-(1-$F$2)/(1-$F$2^N$17)*($A248-$F$2^(N$17-1)*$B$4*$I$3),0.000001)</f>
        <v>15.334605866212042</v>
      </c>
      <c r="O248" s="1">
        <f>(1-$F$2^N$17)*($M$2+$B$7*LN(N248))/(1-$F$2)+(1-$F$2^(N$17-1))*$R$4+$F$2^(N$17-1)*$M$4</f>
        <v>116.24811412095133</v>
      </c>
      <c r="P248" s="1">
        <f t="shared" si="44"/>
        <v>27</v>
      </c>
      <c r="Q248" s="1">
        <f>$R$3/(1-$B$4)</f>
        <v>115.82106318787385</v>
      </c>
      <c r="R248" s="1">
        <f>LN((1-$B$6)*$B$3*$B$2)+$B$7*LN($B$6*$B$3*$B$2+$F$2*Y248)+$B$4*$R$3/(1-$B$4)</f>
        <v>116.49263820619792</v>
      </c>
      <c r="T248" s="1">
        <f t="shared" si="46"/>
        <v>115.82106318787385</v>
      </c>
      <c r="U248" s="1">
        <f t="shared" si="47"/>
        <v>0</v>
      </c>
      <c r="V248" s="1">
        <f t="shared" si="45"/>
        <v>27</v>
      </c>
      <c r="W248" s="1"/>
      <c r="X248" s="1">
        <f t="shared" si="48"/>
        <v>116.27729378871112</v>
      </c>
      <c r="Y248" s="1">
        <f>IF(X248=C248,$I$3,(Z248-$B$6*$B$2+A248)/$F$2)</f>
        <v>84.6975071453376</v>
      </c>
      <c r="Z248" s="1">
        <f t="shared" si="49"/>
        <v>14.00590335243966</v>
      </c>
      <c r="AA248" s="1">
        <f t="shared" si="50"/>
      </c>
      <c r="AB248" s="1">
        <f t="shared" si="51"/>
      </c>
      <c r="AC248" s="1">
        <f t="shared" si="52"/>
      </c>
      <c r="AD248" s="1">
        <f t="shared" si="53"/>
      </c>
      <c r="AE248" s="1">
        <f t="shared" si="54"/>
      </c>
      <c r="AF248">
        <f t="shared" si="55"/>
        <v>14.00590335243966</v>
      </c>
      <c r="AG248">
        <f t="shared" si="56"/>
      </c>
    </row>
    <row r="249" spans="1:33" ht="12.75">
      <c r="A249" s="1">
        <f>A248+$I$3/100</f>
        <v>92.73305774313754</v>
      </c>
      <c r="B249" s="1">
        <f>MAX($B$6*$B$2-A249+$B$4*$I$3,0.00001)</f>
        <v>1E-05</v>
      </c>
      <c r="C249" s="1">
        <f>$M$2+$B$7*LN(B249)+$M$4</f>
        <v>111.03842940027327</v>
      </c>
      <c r="D249" s="1">
        <f>MAX($B$6*$B$2-(1-$F$2)/(1-$F$2^D$17)*($A249-$F$2^(D$17-1)*$B$4*$I$3),0.000001)</f>
        <v>1E-06</v>
      </c>
      <c r="E249" s="1">
        <f>(1-$F$2^D$17)*($M$2+$B$7*LN(D249))/(1-$F$2)+(1-$F$2^(D$17-1))*$R$4+$F$2^(D$17-1)*$M$4</f>
        <v>102.0153814750243</v>
      </c>
      <c r="F249" s="1">
        <f>MAX($B$6*$B$2-(1-$F$2)/(1-$F$2^F$17)*($A249-$F$2^(F$17-1)*$B$4*$I$3),0.000001)</f>
        <v>4.397797433268881</v>
      </c>
      <c r="G249" s="1">
        <f>(1-$F$2^F$17)*($M$2+$B$7*LN(F249))/(1-$F$2)+(1-$F$2^(F$17-1))*$R$4+$F$2^(F$17-1)*$M$4</f>
        <v>115.69162069671663</v>
      </c>
      <c r="H249" s="1">
        <f>MAX($B$6*$B$2-(1-$F$2)/(1-$F$2^H$17)*($A249-$F$2^(H$17-1)*$B$4*$I$3),0.000001)</f>
        <v>9.195091357762255</v>
      </c>
      <c r="I249" s="1">
        <f>(1-$F$2^H$17)*($M$2+$B$7*LN(H249))/(1-$F$2)+(1-$F$2^(H$17-1))*$R$4+$F$2^(H$17-1)*$M$4</f>
        <v>116.17531038027352</v>
      </c>
      <c r="J249" s="1">
        <f>MAX($B$6*$B$2-(1-$F$2)/(1-$F$2^J$17)*($A249-$F$2^(J$17-1)*$B$4*$I$3),0.000001)</f>
        <v>12.053403210018303</v>
      </c>
      <c r="K249" s="1">
        <f>(1-$F$2^J$17)*($M$2+$B$7*LN(J249))/(1-$F$2)+(1-$F$2^(J$17-1))*$R$4+$F$2^(J$17-1)*$M$4</f>
        <v>116.2645368842492</v>
      </c>
      <c r="L249" s="1">
        <f>MAX($B$6*$B$2-(1-$F$2)/(1-$F$2^L$17)*($A249-$F$2^(L$17-1)*$B$4*$I$3),0.000001)</f>
        <v>13.942380937033537</v>
      </c>
      <c r="M249" s="1">
        <f>(1-$F$2^L$17)*($M$2+$B$7*LN(L249))/(1-$F$2)+(1-$F$2^(L$17-1))*$R$4+$F$2^(L$17-1)*$M$4</f>
        <v>116.26657894806226</v>
      </c>
      <c r="N249" s="1">
        <f>MAX($B$6*$B$2-(1-$F$2)/(1-$F$2^N$17)*($A249-$F$2^(N$17-1)*$B$4*$I$3),0.000001)</f>
        <v>15.277615798855345</v>
      </c>
      <c r="O249" s="1">
        <f>(1-$F$2^N$17)*($M$2+$B$7*LN(N249))/(1-$F$2)+(1-$F$2^(N$17-1))*$R$4+$F$2^(N$17-1)*$M$4</f>
        <v>116.23833171292657</v>
      </c>
      <c r="P249" s="1">
        <f t="shared" si="44"/>
        <v>27</v>
      </c>
      <c r="Q249" s="1">
        <f>$R$3/(1-$B$4)</f>
        <v>115.82106318787385</v>
      </c>
      <c r="R249" s="1">
        <f>LN((1-$B$6)*$B$3*$B$2)+$B$7*LN($B$6*$B$3*$B$2+$F$2*Y249)+$B$4*$R$3/(1-$B$4)</f>
        <v>116.49377737358411</v>
      </c>
      <c r="T249" s="1">
        <f t="shared" si="46"/>
        <v>115.82106318787385</v>
      </c>
      <c r="U249" s="1">
        <f t="shared" si="47"/>
        <v>0</v>
      </c>
      <c r="V249" s="1">
        <f t="shared" si="45"/>
        <v>27</v>
      </c>
      <c r="W249" s="1"/>
      <c r="X249" s="1">
        <f t="shared" si="48"/>
        <v>116.26657894806226</v>
      </c>
      <c r="Y249" s="1">
        <f>IF(X249=C249,$I$3,(Z249-$B$6*$B$2+A249)/$F$2)</f>
        <v>84.95893482567432</v>
      </c>
      <c r="Z249" s="1">
        <f t="shared" si="49"/>
        <v>13.942380937033537</v>
      </c>
      <c r="AA249" s="1">
        <f t="shared" si="50"/>
      </c>
      <c r="AB249" s="1">
        <f t="shared" si="51"/>
      </c>
      <c r="AC249" s="1">
        <f t="shared" si="52"/>
      </c>
      <c r="AD249" s="1">
        <f t="shared" si="53"/>
      </c>
      <c r="AE249" s="1">
        <f t="shared" si="54"/>
      </c>
      <c r="AF249">
        <f t="shared" si="55"/>
        <v>13.942380937033537</v>
      </c>
      <c r="AG249">
        <f t="shared" si="56"/>
      </c>
    </row>
    <row r="250" spans="1:33" ht="12.75">
      <c r="A250" s="1">
        <f>A249+$I$3/100</f>
        <v>93.03251864004756</v>
      </c>
      <c r="B250" s="1">
        <f>MAX($B$6*$B$2-A250+$B$4*$I$3,0.00001)</f>
        <v>1E-05</v>
      </c>
      <c r="C250" s="1">
        <f>$M$2+$B$7*LN(B250)+$M$4</f>
        <v>111.03842940027327</v>
      </c>
      <c r="D250" s="1">
        <f>MAX($B$6*$B$2-(1-$F$2)/(1-$F$2^D$17)*($A250-$F$2^(D$17-1)*$B$4*$I$3),0.000001)</f>
        <v>1E-06</v>
      </c>
      <c r="E250" s="1">
        <f>(1-$F$2^D$17)*($M$2+$B$7*LN(D250))/(1-$F$2)+(1-$F$2^(D$17-1))*$R$4+$F$2^(D$17-1)*$M$4</f>
        <v>102.0153814750243</v>
      </c>
      <c r="F250" s="1">
        <f>MAX($B$6*$B$2-(1-$F$2)/(1-$F$2^F$17)*($A250-$F$2^(F$17-1)*$B$4*$I$3),0.000001)</f>
        <v>4.287580205424806</v>
      </c>
      <c r="G250" s="1">
        <f>(1-$F$2^F$17)*($M$2+$B$7*LN(F250))/(1-$F$2)+(1-$F$2^(F$17-1))*$R$4+$F$2^(F$17-1)*$M$4</f>
        <v>115.65714010352534</v>
      </c>
      <c r="H250" s="1">
        <f>MAX($B$6*$B$2-(1-$F$2)/(1-$F$2^H$17)*($A250-$F$2^(H$17-1)*$B$4*$I$3),0.000001)</f>
        <v>9.108343853864294</v>
      </c>
      <c r="I250" s="1">
        <f>(1-$F$2^H$17)*($M$2+$B$7*LN(H250))/(1-$F$2)+(1-$F$2^(H$17-1))*$R$4+$F$2^(H$17-1)*$M$4</f>
        <v>116.15894934554736</v>
      </c>
      <c r="J250" s="1">
        <f>MAX($B$6*$B$2-(1-$F$2)/(1-$F$2^J$17)*($A250-$F$2^(J$17-1)*$B$4*$I$3),0.000001)</f>
        <v>11.980639379245272</v>
      </c>
      <c r="K250" s="1">
        <f>(1-$F$2^J$17)*($M$2+$B$7*LN(J250))/(1-$F$2)+(1-$F$2^(J$17-1))*$R$4+$F$2^(J$17-1)*$M$4</f>
        <v>116.25207698239329</v>
      </c>
      <c r="L250" s="1">
        <f>MAX($B$6*$B$2-(1-$F$2)/(1-$F$2^L$17)*($A250-$F$2^(L$17-1)*$B$4*$I$3),0.000001)</f>
        <v>13.878858521627418</v>
      </c>
      <c r="M250" s="1">
        <f>(1-$F$2^L$17)*($M$2+$B$7*LN(L250))/(1-$F$2)+(1-$F$2^(L$17-1))*$R$4+$F$2^(L$17-1)*$M$4</f>
        <v>116.25581517825482</v>
      </c>
      <c r="N250" s="1">
        <f>MAX($B$6*$B$2-(1-$F$2)/(1-$F$2^N$17)*($A250-$F$2^(N$17-1)*$B$4*$I$3),0.000001)</f>
        <v>15.22062573149865</v>
      </c>
      <c r="O250" s="1">
        <f>(1-$F$2^N$17)*($M$2+$B$7*LN(N250))/(1-$F$2)+(1-$F$2^(N$17-1))*$R$4+$F$2^(N$17-1)*$M$4</f>
        <v>116.22851274532593</v>
      </c>
      <c r="P250" s="1">
        <f t="shared" si="44"/>
        <v>27</v>
      </c>
      <c r="Q250" s="1">
        <f>$R$3/(1-$B$4)</f>
        <v>115.82106318787385</v>
      </c>
      <c r="R250" s="1">
        <f>LN((1-$B$6)*$B$3*$B$2)+$B$7*LN($B$6*$B$3*$B$2+$F$2*Y250)+$B$4*$R$3/(1-$B$4)</f>
        <v>116.49491395146427</v>
      </c>
      <c r="T250" s="1">
        <f t="shared" si="46"/>
        <v>115.82106318787385</v>
      </c>
      <c r="U250" s="1">
        <f t="shared" si="47"/>
        <v>0</v>
      </c>
      <c r="V250" s="1">
        <f t="shared" si="45"/>
        <v>27</v>
      </c>
      <c r="W250" s="1"/>
      <c r="X250" s="1">
        <f t="shared" si="48"/>
        <v>116.25581517825482</v>
      </c>
      <c r="Y250" s="1">
        <f>IF(X250=C250,$I$3,(Z250-$B$6*$B$2+A250)/$F$2)</f>
        <v>85.22036250601106</v>
      </c>
      <c r="Z250" s="1">
        <f t="shared" si="49"/>
        <v>13.878858521627418</v>
      </c>
      <c r="AA250" s="1">
        <f t="shared" si="50"/>
      </c>
      <c r="AB250" s="1">
        <f t="shared" si="51"/>
      </c>
      <c r="AC250" s="1">
        <f t="shared" si="52"/>
      </c>
      <c r="AD250" s="1">
        <f t="shared" si="53"/>
      </c>
      <c r="AE250" s="1">
        <f t="shared" si="54"/>
      </c>
      <c r="AF250">
        <f t="shared" si="55"/>
        <v>13.878858521627418</v>
      </c>
      <c r="AG250">
        <f t="shared" si="56"/>
      </c>
    </row>
    <row r="251" spans="1:33" ht="12.75">
      <c r="A251" s="1">
        <f>A250+$I$3/100</f>
        <v>93.33197953695758</v>
      </c>
      <c r="B251" s="1">
        <f>MAX($B$6*$B$2-A251+$B$4*$I$3,0.00001)</f>
        <v>1E-05</v>
      </c>
      <c r="C251" s="1">
        <f>$M$2+$B$7*LN(B251)+$M$4</f>
        <v>111.03842940027327</v>
      </c>
      <c r="D251" s="1">
        <f>MAX($B$6*$B$2-(1-$F$2)/(1-$F$2^D$17)*($A251-$F$2^(D$17-1)*$B$4*$I$3),0.000001)</f>
        <v>1E-06</v>
      </c>
      <c r="E251" s="1">
        <f>(1-$F$2^D$17)*($M$2+$B$7*LN(D251))/(1-$F$2)+(1-$F$2^(D$17-1))*$R$4+$F$2^(D$17-1)*$M$4</f>
        <v>102.0153814750243</v>
      </c>
      <c r="F251" s="1">
        <f>MAX($B$6*$B$2-(1-$F$2)/(1-$F$2^F$17)*($A251-$F$2^(F$17-1)*$B$4*$I$3),0.000001)</f>
        <v>4.177362977580735</v>
      </c>
      <c r="G251" s="1">
        <f>(1-$F$2^F$17)*($M$2+$B$7*LN(F251))/(1-$F$2)+(1-$F$2^(F$17-1))*$R$4+$F$2^(F$17-1)*$M$4</f>
        <v>115.62176150559971</v>
      </c>
      <c r="H251" s="1">
        <f>MAX($B$6*$B$2-(1-$F$2)/(1-$F$2^H$17)*($A251-$F$2^(H$17-1)*$B$4*$I$3),0.000001)</f>
        <v>9.02159634996633</v>
      </c>
      <c r="I251" s="1">
        <f>(1-$F$2^H$17)*($M$2+$B$7*LN(H251))/(1-$F$2)+(1-$F$2^(H$17-1))*$R$4+$F$2^(H$17-1)*$M$4</f>
        <v>116.14243174102918</v>
      </c>
      <c r="J251" s="1">
        <f>MAX($B$6*$B$2-(1-$F$2)/(1-$F$2^J$17)*($A251-$F$2^(J$17-1)*$B$4*$I$3),0.000001)</f>
        <v>11.90787554847224</v>
      </c>
      <c r="K251" s="1">
        <f>(1-$F$2^J$17)*($M$2+$B$7*LN(J251))/(1-$F$2)+(1-$F$2^(J$17-1))*$R$4+$F$2^(J$17-1)*$M$4</f>
        <v>116.23954117495819</v>
      </c>
      <c r="L251" s="1">
        <f>MAX($B$6*$B$2-(1-$F$2)/(1-$F$2^L$17)*($A251-$F$2^(L$17-1)*$B$4*$I$3),0.000001)</f>
        <v>13.815336106221295</v>
      </c>
      <c r="M251" s="1">
        <f>(1-$F$2^L$17)*($M$2+$B$7*LN(L251))/(1-$F$2)+(1-$F$2^(L$17-1))*$R$4+$F$2^(L$17-1)*$M$4</f>
        <v>116.24500203036948</v>
      </c>
      <c r="N251" s="1">
        <f>MAX($B$6*$B$2-(1-$F$2)/(1-$F$2^N$17)*($A251-$F$2^(N$17-1)*$B$4*$I$3),0.000001)</f>
        <v>15.163635664141953</v>
      </c>
      <c r="O251" s="1">
        <f>(1-$F$2^N$17)*($M$2+$B$7*LN(N251))/(1-$F$2)+(1-$F$2^(N$17-1))*$R$4+$F$2^(N$17-1)*$M$4</f>
        <v>116.21865694385743</v>
      </c>
      <c r="P251" s="1">
        <f t="shared" si="44"/>
        <v>27</v>
      </c>
      <c r="Q251" s="1">
        <f>$R$3/(1-$B$4)</f>
        <v>115.82106318787385</v>
      </c>
      <c r="R251" s="1">
        <f>LN((1-$B$6)*$B$3*$B$2)+$B$7*LN($B$6*$B$3*$B$2+$F$2*Y251)+$B$4*$R$3/(1-$B$4)</f>
        <v>116.49604795158442</v>
      </c>
      <c r="T251" s="1">
        <f t="shared" si="46"/>
        <v>115.82106318787385</v>
      </c>
      <c r="U251" s="1">
        <f t="shared" si="47"/>
        <v>0</v>
      </c>
      <c r="V251" s="1">
        <f t="shared" si="45"/>
        <v>27</v>
      </c>
      <c r="W251" s="1"/>
      <c r="X251" s="1">
        <f t="shared" si="48"/>
        <v>116.24500203036948</v>
      </c>
      <c r="Y251" s="1">
        <f>IF(X251=C251,$I$3,(Z251-$B$6*$B$2+A251)/$F$2)</f>
        <v>85.48179018634778</v>
      </c>
      <c r="Z251" s="1">
        <f t="shared" si="49"/>
        <v>13.815336106221295</v>
      </c>
      <c r="AA251" s="1">
        <f t="shared" si="50"/>
      </c>
      <c r="AB251" s="1">
        <f t="shared" si="51"/>
      </c>
      <c r="AC251" s="1">
        <f t="shared" si="52"/>
      </c>
      <c r="AD251" s="1">
        <f t="shared" si="53"/>
      </c>
      <c r="AE251" s="1">
        <f t="shared" si="54"/>
      </c>
      <c r="AF251">
        <f t="shared" si="55"/>
        <v>13.815336106221295</v>
      </c>
      <c r="AG251">
        <f t="shared" si="56"/>
      </c>
    </row>
    <row r="252" spans="1:33" ht="12.75">
      <c r="A252" s="1">
        <f>A251+$I$3/100</f>
        <v>93.6314404338676</v>
      </c>
      <c r="B252" s="1">
        <f>MAX($B$6*$B$2-A252+$B$4*$I$3,0.00001)</f>
        <v>1E-05</v>
      </c>
      <c r="C252" s="1">
        <f>$M$2+$B$7*LN(B252)+$M$4</f>
        <v>111.03842940027327</v>
      </c>
      <c r="D252" s="1">
        <f>MAX($B$6*$B$2-(1-$F$2)/(1-$F$2^D$17)*($A252-$F$2^(D$17-1)*$B$4*$I$3),0.000001)</f>
        <v>1E-06</v>
      </c>
      <c r="E252" s="1">
        <f>(1-$F$2^D$17)*($M$2+$B$7*LN(D252))/(1-$F$2)+(1-$F$2^(D$17-1))*$R$4+$F$2^(D$17-1)*$M$4</f>
        <v>102.0153814750243</v>
      </c>
      <c r="F252" s="1">
        <f>MAX($B$6*$B$2-(1-$F$2)/(1-$F$2^F$17)*($A252-$F$2^(F$17-1)*$B$4*$I$3),0.000001)</f>
        <v>4.06714574973666</v>
      </c>
      <c r="G252" s="1">
        <f>(1-$F$2^F$17)*($M$2+$B$7*LN(F252))/(1-$F$2)+(1-$F$2^(F$17-1))*$R$4+$F$2^(F$17-1)*$M$4</f>
        <v>115.58543687444727</v>
      </c>
      <c r="H252" s="1">
        <f>MAX($B$6*$B$2-(1-$F$2)/(1-$F$2^H$17)*($A252-$F$2^(H$17-1)*$B$4*$I$3),0.000001)</f>
        <v>8.934848846068366</v>
      </c>
      <c r="I252" s="1">
        <f>(1-$F$2^H$17)*($M$2+$B$7*LN(H252))/(1-$F$2)+(1-$F$2^(H$17-1))*$R$4+$F$2^(H$17-1)*$M$4</f>
        <v>116.1257545410973</v>
      </c>
      <c r="J252" s="1">
        <f>MAX($B$6*$B$2-(1-$F$2)/(1-$F$2^J$17)*($A252-$F$2^(J$17-1)*$B$4*$I$3),0.000001)</f>
        <v>11.83511171769921</v>
      </c>
      <c r="K252" s="1">
        <f>(1-$F$2^J$17)*($M$2+$B$7*LN(J252))/(1-$F$2)+(1-$F$2^(J$17-1))*$R$4+$F$2^(J$17-1)*$M$4</f>
        <v>116.22692853144052</v>
      </c>
      <c r="L252" s="1">
        <f>MAX($B$6*$B$2-(1-$F$2)/(1-$F$2^L$17)*($A252-$F$2^(L$17-1)*$B$4*$I$3),0.000001)</f>
        <v>13.751813690815176</v>
      </c>
      <c r="M252" s="1">
        <f>(1-$F$2^L$17)*($M$2+$B$7*LN(L252))/(1-$F$2)+(1-$F$2^(L$17-1))*$R$4+$F$2^(L$17-1)*$M$4</f>
        <v>116.2341390492803</v>
      </c>
      <c r="N252" s="1">
        <f>MAX($B$6*$B$2-(1-$F$2)/(1-$F$2^N$17)*($A252-$F$2^(N$17-1)*$B$4*$I$3),0.000001)</f>
        <v>15.106645596785256</v>
      </c>
      <c r="O252" s="1">
        <f>(1-$F$2^N$17)*($M$2+$B$7*LN(N252))/(1-$F$2)+(1-$F$2^(N$17-1))*$R$4+$F$2^(N$17-1)*$M$4</f>
        <v>116.20876403113056</v>
      </c>
      <c r="P252" s="1">
        <f t="shared" si="44"/>
        <v>27</v>
      </c>
      <c r="Q252" s="1">
        <f>$R$3/(1-$B$4)</f>
        <v>115.82106318787385</v>
      </c>
      <c r="R252" s="1">
        <f>LN((1-$B$6)*$B$3*$B$2)+$B$7*LN($B$6*$B$3*$B$2+$F$2*Y252)+$B$4*$R$3/(1-$B$4)</f>
        <v>116.49717938561083</v>
      </c>
      <c r="T252" s="1">
        <f t="shared" si="46"/>
        <v>115.82106318787385</v>
      </c>
      <c r="U252" s="1">
        <f t="shared" si="47"/>
        <v>0</v>
      </c>
      <c r="V252" s="1">
        <f t="shared" si="45"/>
        <v>27</v>
      </c>
      <c r="W252" s="1"/>
      <c r="X252" s="1">
        <f t="shared" si="48"/>
        <v>116.2341390492803</v>
      </c>
      <c r="Y252" s="1">
        <f>IF(X252=C252,$I$3,(Z252-$B$6*$B$2+A252)/$F$2)</f>
        <v>85.7432178666845</v>
      </c>
      <c r="Z252" s="1">
        <f t="shared" si="49"/>
        <v>13.751813690815176</v>
      </c>
      <c r="AA252" s="1">
        <f t="shared" si="50"/>
      </c>
      <c r="AB252" s="1">
        <f t="shared" si="51"/>
      </c>
      <c r="AC252" s="1">
        <f t="shared" si="52"/>
      </c>
      <c r="AD252" s="1">
        <f t="shared" si="53"/>
      </c>
      <c r="AE252" s="1">
        <f t="shared" si="54"/>
      </c>
      <c r="AF252">
        <f t="shared" si="55"/>
        <v>13.751813690815176</v>
      </c>
      <c r="AG252">
        <f t="shared" si="56"/>
      </c>
    </row>
    <row r="253" spans="1:33" ht="12.75">
      <c r="A253" s="1">
        <f>A252+$I$3/100</f>
        <v>93.93090133077762</v>
      </c>
      <c r="B253" s="1">
        <f>MAX($B$6*$B$2-A253+$B$4*$I$3,0.00001)</f>
        <v>1E-05</v>
      </c>
      <c r="C253" s="1">
        <f>$M$2+$B$7*LN(B253)+$M$4</f>
        <v>111.03842940027327</v>
      </c>
      <c r="D253" s="1">
        <f>MAX($B$6*$B$2-(1-$F$2)/(1-$F$2^D$17)*($A253-$F$2^(D$17-1)*$B$4*$I$3),0.000001)</f>
        <v>1E-06</v>
      </c>
      <c r="E253" s="1">
        <f>(1-$F$2^D$17)*($M$2+$B$7*LN(D253))/(1-$F$2)+(1-$F$2^(D$17-1))*$R$4+$F$2^(D$17-1)*$M$4</f>
        <v>102.0153814750243</v>
      </c>
      <c r="F253" s="1">
        <f>MAX($B$6*$B$2-(1-$F$2)/(1-$F$2^F$17)*($A253-$F$2^(F$17-1)*$B$4*$I$3),0.000001)</f>
        <v>3.956928521892589</v>
      </c>
      <c r="G253" s="1">
        <f>(1-$F$2^F$17)*($M$2+$B$7*LN(F253))/(1-$F$2)+(1-$F$2^(F$17-1))*$R$4+$F$2^(F$17-1)*$M$4</f>
        <v>115.54811422235423</v>
      </c>
      <c r="H253" s="1">
        <f>MAX($B$6*$B$2-(1-$F$2)/(1-$F$2^H$17)*($A253-$F$2^(H$17-1)*$B$4*$I$3),0.000001)</f>
        <v>8.848101342170402</v>
      </c>
      <c r="I253" s="1">
        <f>(1-$F$2^H$17)*($M$2+$B$7*LN(H253))/(1-$F$2)+(1-$F$2^(H$17-1))*$R$4+$F$2^(H$17-1)*$M$4</f>
        <v>116.10891463157098</v>
      </c>
      <c r="J253" s="1">
        <f>MAX($B$6*$B$2-(1-$F$2)/(1-$F$2^J$17)*($A253-$F$2^(J$17-1)*$B$4*$I$3),0.000001)</f>
        <v>11.762347886926179</v>
      </c>
      <c r="K253" s="1">
        <f>(1-$F$2^J$17)*($M$2+$B$7*LN(J253))/(1-$F$2)+(1-$F$2^(J$17-1))*$R$4+$F$2^(J$17-1)*$M$4</f>
        <v>116.21423810412126</v>
      </c>
      <c r="L253" s="1">
        <f>MAX($B$6*$B$2-(1-$F$2)/(1-$F$2^L$17)*($A253-$F$2^(L$17-1)*$B$4*$I$3),0.000001)</f>
        <v>13.688291275409053</v>
      </c>
      <c r="M253" s="1">
        <f>(1-$F$2^L$17)*($M$2+$B$7*LN(L253))/(1-$F$2)+(1-$F$2^(L$17-1))*$R$4+$F$2^(L$17-1)*$M$4</f>
        <v>116.22322577353971</v>
      </c>
      <c r="N253" s="1">
        <f>MAX($B$6*$B$2-(1-$F$2)/(1-$F$2^N$17)*($A253-$F$2^(N$17-1)*$B$4*$I$3),0.000001)</f>
        <v>15.04965552942856</v>
      </c>
      <c r="O253" s="1">
        <f>(1-$F$2^N$17)*($M$2+$B$7*LN(N253))/(1-$F$2)+(1-$F$2^(N$17-1))*$R$4+$F$2^(N$17-1)*$M$4</f>
        <v>116.1988337266095</v>
      </c>
      <c r="P253" s="1">
        <f t="shared" si="44"/>
        <v>27</v>
      </c>
      <c r="Q253" s="1">
        <f>$R$3/(1-$B$4)</f>
        <v>115.82106318787385</v>
      </c>
      <c r="R253" s="1">
        <f>LN((1-$B$6)*$B$3*$B$2)+$B$7*LN($B$6*$B$3*$B$2+$F$2*Y253)+$B$4*$R$3/(1-$B$4)</f>
        <v>116.49830826513076</v>
      </c>
      <c r="T253" s="1">
        <f t="shared" si="46"/>
        <v>115.82106318787385</v>
      </c>
      <c r="U253" s="1">
        <f t="shared" si="47"/>
        <v>0</v>
      </c>
      <c r="V253" s="1">
        <f t="shared" si="45"/>
        <v>27</v>
      </c>
      <c r="W253" s="1"/>
      <c r="X253" s="1">
        <f t="shared" si="48"/>
        <v>116.22322577353971</v>
      </c>
      <c r="Y253" s="1">
        <f>IF(X253=C253,$I$3,(Z253-$B$6*$B$2+A253)/$F$2)</f>
        <v>86.00464554702124</v>
      </c>
      <c r="Z253" s="1">
        <f t="shared" si="49"/>
        <v>13.688291275409053</v>
      </c>
      <c r="AA253" s="1">
        <f t="shared" si="50"/>
      </c>
      <c r="AB253" s="1">
        <f t="shared" si="51"/>
      </c>
      <c r="AC253" s="1">
        <f t="shared" si="52"/>
      </c>
      <c r="AD253" s="1">
        <f t="shared" si="53"/>
      </c>
      <c r="AE253" s="1">
        <f t="shared" si="54"/>
      </c>
      <c r="AF253">
        <f t="shared" si="55"/>
        <v>13.688291275409053</v>
      </c>
      <c r="AG253">
        <f t="shared" si="56"/>
      </c>
    </row>
    <row r="254" spans="1:33" ht="12.75">
      <c r="A254" s="1">
        <f>A253+$I$3/100</f>
        <v>94.23036222768764</v>
      </c>
      <c r="B254" s="1">
        <f>MAX($B$6*$B$2-A254+$B$4*$I$3,0.00001)</f>
        <v>1E-05</v>
      </c>
      <c r="C254" s="1">
        <f>$M$2+$B$7*LN(B254)+$M$4</f>
        <v>111.03842940027327</v>
      </c>
      <c r="D254" s="1">
        <f>MAX($B$6*$B$2-(1-$F$2)/(1-$F$2^D$17)*($A254-$F$2^(D$17-1)*$B$4*$I$3),0.000001)</f>
        <v>1E-06</v>
      </c>
      <c r="E254" s="1">
        <f>(1-$F$2^D$17)*($M$2+$B$7*LN(D254))/(1-$F$2)+(1-$F$2^(D$17-1))*$R$4+$F$2^(D$17-1)*$M$4</f>
        <v>102.0153814750243</v>
      </c>
      <c r="F254" s="1">
        <f>MAX($B$6*$B$2-(1-$F$2)/(1-$F$2^F$17)*($A254-$F$2^(F$17-1)*$B$4*$I$3),0.000001)</f>
        <v>3.8467112940485144</v>
      </c>
      <c r="G254" s="1">
        <f>(1-$F$2^F$17)*($M$2+$B$7*LN(F254))/(1-$F$2)+(1-$F$2^(F$17-1))*$R$4+$F$2^(F$17-1)*$M$4</f>
        <v>115.50973715488985</v>
      </c>
      <c r="H254" s="1">
        <f>MAX($B$6*$B$2-(1-$F$2)/(1-$F$2^H$17)*($A254-$F$2^(H$17-1)*$B$4*$I$3),0.000001)</f>
        <v>8.761353838272438</v>
      </c>
      <c r="I254" s="1">
        <f>(1-$F$2^H$17)*($M$2+$B$7*LN(H254))/(1-$F$2)+(1-$F$2^(H$17-1))*$R$4+$F$2^(H$17-1)*$M$4</f>
        <v>116.09190880622036</v>
      </c>
      <c r="J254" s="1">
        <f>MAX($B$6*$B$2-(1-$F$2)/(1-$F$2^J$17)*($A254-$F$2^(J$17-1)*$B$4*$I$3),0.000001)</f>
        <v>11.689584056153148</v>
      </c>
      <c r="K254" s="1">
        <f>(1-$F$2^J$17)*($M$2+$B$7*LN(J254))/(1-$F$2)+(1-$F$2^(J$17-1))*$R$4+$F$2^(J$17-1)*$M$4</f>
        <v>116.20146892763829</v>
      </c>
      <c r="L254" s="1">
        <f>MAX($B$6*$B$2-(1-$F$2)/(1-$F$2^L$17)*($A254-$F$2^(L$17-1)*$B$4*$I$3),0.000001)</f>
        <v>13.624768860002934</v>
      </c>
      <c r="M254" s="1">
        <f>(1-$F$2^L$17)*($M$2+$B$7*LN(L254))/(1-$F$2)+(1-$F$2^(L$17-1))*$R$4+$F$2^(L$17-1)*$M$4</f>
        <v>116.21226173526094</v>
      </c>
      <c r="N254" s="1">
        <f>MAX($B$6*$B$2-(1-$F$2)/(1-$F$2^N$17)*($A254-$F$2^(N$17-1)*$B$4*$I$3),0.000001)</f>
        <v>14.992665462071864</v>
      </c>
      <c r="O254" s="1">
        <f>(1-$F$2^N$17)*($M$2+$B$7*LN(N254))/(1-$F$2)+(1-$F$2^(N$17-1))*$R$4+$F$2^(N$17-1)*$M$4</f>
        <v>116.18886574656537</v>
      </c>
      <c r="P254" s="1">
        <f t="shared" si="44"/>
        <v>27</v>
      </c>
      <c r="Q254" s="1">
        <f>$R$3/(1-$B$4)</f>
        <v>115.82106318787385</v>
      </c>
      <c r="R254" s="1">
        <f>LN((1-$B$6)*$B$3*$B$2)+$B$7*LN($B$6*$B$3*$B$2+$F$2*Y254)+$B$4*$R$3/(1-$B$4)</f>
        <v>116.49943460165314</v>
      </c>
      <c r="T254" s="1">
        <f t="shared" si="46"/>
        <v>115.82106318787385</v>
      </c>
      <c r="U254" s="1">
        <f t="shared" si="47"/>
        <v>0</v>
      </c>
      <c r="V254" s="1">
        <f t="shared" si="45"/>
        <v>27</v>
      </c>
      <c r="W254" s="1"/>
      <c r="X254" s="1">
        <f t="shared" si="48"/>
        <v>116.21226173526094</v>
      </c>
      <c r="Y254" s="1">
        <f>IF(X254=C254,$I$3,(Z254-$B$6*$B$2+A254)/$F$2)</f>
        <v>86.26607322735796</v>
      </c>
      <c r="Z254" s="1">
        <f t="shared" si="49"/>
        <v>13.624768860002934</v>
      </c>
      <c r="AA254" s="1">
        <f t="shared" si="50"/>
      </c>
      <c r="AB254" s="1">
        <f t="shared" si="51"/>
      </c>
      <c r="AC254" s="1">
        <f t="shared" si="52"/>
      </c>
      <c r="AD254" s="1">
        <f t="shared" si="53"/>
      </c>
      <c r="AE254" s="1">
        <f t="shared" si="54"/>
      </c>
      <c r="AF254">
        <f t="shared" si="55"/>
        <v>13.624768860002934</v>
      </c>
      <c r="AG254">
        <f t="shared" si="56"/>
      </c>
    </row>
    <row r="255" spans="1:33" ht="12.75">
      <c r="A255" s="1">
        <f>A254+$I$3/100</f>
        <v>94.52982312459766</v>
      </c>
      <c r="B255" s="1">
        <f>MAX($B$6*$B$2-A255+$B$4*$I$3,0.00001)</f>
        <v>1E-05</v>
      </c>
      <c r="C255" s="1">
        <f>$M$2+$B$7*LN(B255)+$M$4</f>
        <v>111.03842940027327</v>
      </c>
      <c r="D255" s="1">
        <f>MAX($B$6*$B$2-(1-$F$2)/(1-$F$2^D$17)*($A255-$F$2^(D$17-1)*$B$4*$I$3),0.000001)</f>
        <v>1E-06</v>
      </c>
      <c r="E255" s="1">
        <f>(1-$F$2^D$17)*($M$2+$B$7*LN(D255))/(1-$F$2)+(1-$F$2^(D$17-1))*$R$4+$F$2^(D$17-1)*$M$4</f>
        <v>102.0153814750243</v>
      </c>
      <c r="F255" s="1">
        <f>MAX($B$6*$B$2-(1-$F$2)/(1-$F$2^F$17)*($A255-$F$2^(F$17-1)*$B$4*$I$3),0.000001)</f>
        <v>3.7364940662044432</v>
      </c>
      <c r="G255" s="1">
        <f>(1-$F$2^F$17)*($M$2+$B$7*LN(F255))/(1-$F$2)+(1-$F$2^(F$17-1))*$R$4+$F$2^(F$17-1)*$M$4</f>
        <v>115.4702443583441</v>
      </c>
      <c r="H255" s="1">
        <f>MAX($B$6*$B$2-(1-$F$2)/(1-$F$2^H$17)*($A255-$F$2^(H$17-1)*$B$4*$I$3),0.000001)</f>
        <v>8.674606334374474</v>
      </c>
      <c r="I255" s="1">
        <f>(1-$F$2^H$17)*($M$2+$B$7*LN(H255))/(1-$F$2)+(1-$F$2^(H$17-1))*$R$4+$F$2^(H$17-1)*$M$4</f>
        <v>116.0747337631025</v>
      </c>
      <c r="J255" s="1">
        <f>MAX($B$6*$B$2-(1-$F$2)/(1-$F$2^J$17)*($A255-$F$2^(J$17-1)*$B$4*$I$3),0.000001)</f>
        <v>11.616820225380117</v>
      </c>
      <c r="K255" s="1">
        <f>(1-$F$2^J$17)*($M$2+$B$7*LN(J255))/(1-$F$2)+(1-$F$2^(J$17-1))*$R$4+$F$2^(J$17-1)*$M$4</f>
        <v>116.18862001854583</v>
      </c>
      <c r="L255" s="1">
        <f>MAX($B$6*$B$2-(1-$F$2)/(1-$F$2^L$17)*($A255-$F$2^(L$17-1)*$B$4*$I$3),0.000001)</f>
        <v>13.561246444596815</v>
      </c>
      <c r="M255" s="1">
        <f>(1-$F$2^L$17)*($M$2+$B$7*LN(L255))/(1-$F$2)+(1-$F$2^(L$17-1))*$R$4+$F$2^(L$17-1)*$M$4</f>
        <v>116.2012464599976</v>
      </c>
      <c r="N255" s="1">
        <f>MAX($B$6*$B$2-(1-$F$2)/(1-$F$2^N$17)*($A255-$F$2^(N$17-1)*$B$4*$I$3),0.000001)</f>
        <v>14.935675394715167</v>
      </c>
      <c r="O255" s="1">
        <f>(1-$F$2^N$17)*($M$2+$B$7*LN(N255))/(1-$F$2)+(1-$F$2^(N$17-1))*$R$4+$F$2^(N$17-1)*$M$4</f>
        <v>116.17885980402761</v>
      </c>
      <c r="P255" s="1">
        <f t="shared" si="44"/>
        <v>27</v>
      </c>
      <c r="Q255" s="1">
        <f>$R$3/(1-$B$4)</f>
        <v>115.82106318787385</v>
      </c>
      <c r="R255" s="1">
        <f>LN((1-$B$6)*$B$3*$B$2)+$B$7*LN($B$6*$B$3*$B$2+$F$2*Y255)+$B$4*$R$3/(1-$B$4)</f>
        <v>116.50055840660931</v>
      </c>
      <c r="T255" s="1">
        <f t="shared" si="46"/>
        <v>115.82106318787385</v>
      </c>
      <c r="U255" s="1">
        <f t="shared" si="47"/>
        <v>0</v>
      </c>
      <c r="V255" s="1">
        <f t="shared" si="45"/>
        <v>27</v>
      </c>
      <c r="W255" s="1"/>
      <c r="X255" s="1">
        <f t="shared" si="48"/>
        <v>116.2012464599976</v>
      </c>
      <c r="Y255" s="1">
        <f>IF(X255=C255,$I$3,(Z255-$B$6*$B$2+A255)/$F$2)</f>
        <v>86.52750090769472</v>
      </c>
      <c r="Z255" s="1">
        <f t="shared" si="49"/>
        <v>13.561246444596815</v>
      </c>
      <c r="AA255" s="1">
        <f t="shared" si="50"/>
      </c>
      <c r="AB255" s="1">
        <f t="shared" si="51"/>
      </c>
      <c r="AC255" s="1">
        <f t="shared" si="52"/>
      </c>
      <c r="AD255" s="1">
        <f t="shared" si="53"/>
      </c>
      <c r="AE255" s="1">
        <f t="shared" si="54"/>
      </c>
      <c r="AF255">
        <f t="shared" si="55"/>
        <v>13.561246444596815</v>
      </c>
      <c r="AG255">
        <f t="shared" si="56"/>
      </c>
    </row>
    <row r="256" spans="1:33" ht="12.75">
      <c r="A256" s="1">
        <f>A255+$I$3/100</f>
        <v>94.82928402150768</v>
      </c>
      <c r="B256" s="1">
        <f>MAX($B$6*$B$2-A256+$B$4*$I$3,0.00001)</f>
        <v>1E-05</v>
      </c>
      <c r="C256" s="1">
        <f>$M$2+$B$7*LN(B256)+$M$4</f>
        <v>111.03842940027327</v>
      </c>
      <c r="D256" s="1">
        <f>MAX($B$6*$B$2-(1-$F$2)/(1-$F$2^D$17)*($A256-$F$2^(D$17-1)*$B$4*$I$3),0.000001)</f>
        <v>1E-06</v>
      </c>
      <c r="E256" s="1">
        <f>(1-$F$2^D$17)*($M$2+$B$7*LN(D256))/(1-$F$2)+(1-$F$2^(D$17-1))*$R$4+$F$2^(D$17-1)*$M$4</f>
        <v>102.0153814750243</v>
      </c>
      <c r="F256" s="1">
        <f>MAX($B$6*$B$2-(1-$F$2)/(1-$F$2^F$17)*($A256-$F$2^(F$17-1)*$B$4*$I$3),0.000001)</f>
        <v>3.6262768383603685</v>
      </c>
      <c r="G256" s="1">
        <f>(1-$F$2^F$17)*($M$2+$B$7*LN(F256))/(1-$F$2)+(1-$F$2^(F$17-1))*$R$4+$F$2^(F$17-1)*$M$4</f>
        <v>115.42956901040552</v>
      </c>
      <c r="H256" s="1">
        <f>MAX($B$6*$B$2-(1-$F$2)/(1-$F$2^H$17)*($A256-$F$2^(H$17-1)*$B$4*$I$3),0.000001)</f>
        <v>8.587858830476513</v>
      </c>
      <c r="I256" s="1">
        <f>(1-$F$2^H$17)*($M$2+$B$7*LN(H256))/(1-$F$2)+(1-$F$2^(H$17-1))*$R$4+$F$2^(H$17-1)*$M$4</f>
        <v>116.05738610071339</v>
      </c>
      <c r="J256" s="1">
        <f>MAX($B$6*$B$2-(1-$F$2)/(1-$F$2^J$17)*($A256-$F$2^(J$17-1)*$B$4*$I$3),0.000001)</f>
        <v>11.544056394607086</v>
      </c>
      <c r="K256" s="1">
        <f>(1-$F$2^J$17)*($M$2+$B$7*LN(J256))/(1-$F$2)+(1-$F$2^(J$17-1))*$R$4+$F$2^(J$17-1)*$M$4</f>
        <v>116.17569037485985</v>
      </c>
      <c r="L256" s="1">
        <f>MAX($B$6*$B$2-(1-$F$2)/(1-$F$2^L$17)*($A256-$F$2^(L$17-1)*$B$4*$I$3),0.000001)</f>
        <v>13.497724029190692</v>
      </c>
      <c r="M256" s="1">
        <f>(1-$F$2^L$17)*($M$2+$B$7*LN(L256))/(1-$F$2)+(1-$F$2^(L$17-1))*$R$4+$F$2^(L$17-1)*$M$4</f>
        <v>116.19017946662056</v>
      </c>
      <c r="N256" s="1">
        <f>MAX($B$6*$B$2-(1-$F$2)/(1-$F$2^N$17)*($A256-$F$2^(N$17-1)*$B$4*$I$3),0.000001)</f>
        <v>14.87868532735847</v>
      </c>
      <c r="O256" s="1">
        <f>(1-$F$2^N$17)*($M$2+$B$7*LN(N256))/(1-$F$2)+(1-$F$2^(N$17-1))*$R$4+$F$2^(N$17-1)*$M$4</f>
        <v>116.16881560873435</v>
      </c>
      <c r="P256" s="1">
        <f t="shared" si="44"/>
        <v>27</v>
      </c>
      <c r="Q256" s="1">
        <f>$R$3/(1-$B$4)</f>
        <v>115.82106318787385</v>
      </c>
      <c r="R256" s="1">
        <f>LN((1-$B$6)*$B$3*$B$2)+$B$7*LN($B$6*$B$3*$B$2+$F$2*Y256)+$B$4*$R$3/(1-$B$4)</f>
        <v>116.50167969135373</v>
      </c>
      <c r="T256" s="1">
        <f t="shared" si="46"/>
        <v>115.82106318787385</v>
      </c>
      <c r="U256" s="1">
        <f t="shared" si="47"/>
        <v>0</v>
      </c>
      <c r="V256" s="1">
        <f t="shared" si="45"/>
        <v>27</v>
      </c>
      <c r="W256" s="1"/>
      <c r="X256" s="1">
        <f t="shared" si="48"/>
        <v>116.19017946662056</v>
      </c>
      <c r="Y256" s="1">
        <f>IF(X256=C256,$I$3,(Z256-$B$6*$B$2+A256)/$F$2)</f>
        <v>86.78892858803144</v>
      </c>
      <c r="Z256" s="1">
        <f t="shared" si="49"/>
        <v>13.497724029190692</v>
      </c>
      <c r="AA256" s="1">
        <f t="shared" si="50"/>
      </c>
      <c r="AB256" s="1">
        <f t="shared" si="51"/>
      </c>
      <c r="AC256" s="1">
        <f t="shared" si="52"/>
      </c>
      <c r="AD256" s="1">
        <f t="shared" si="53"/>
      </c>
      <c r="AE256" s="1">
        <f t="shared" si="54"/>
      </c>
      <c r="AF256">
        <f t="shared" si="55"/>
        <v>13.497724029190692</v>
      </c>
      <c r="AG256">
        <f t="shared" si="56"/>
      </c>
    </row>
    <row r="257" spans="1:33" ht="12.75">
      <c r="A257" s="1">
        <f>A256+$I$3/100</f>
        <v>95.1287449184177</v>
      </c>
      <c r="B257" s="1">
        <f>MAX($B$6*$B$2-A257+$B$4*$I$3,0.00001)</f>
        <v>1E-05</v>
      </c>
      <c r="C257" s="1">
        <f>$M$2+$B$7*LN(B257)+$M$4</f>
        <v>111.03842940027327</v>
      </c>
      <c r="D257" s="1">
        <f>MAX($B$6*$B$2-(1-$F$2)/(1-$F$2^D$17)*($A257-$F$2^(D$17-1)*$B$4*$I$3),0.000001)</f>
        <v>1E-06</v>
      </c>
      <c r="E257" s="1">
        <f>(1-$F$2^D$17)*($M$2+$B$7*LN(D257))/(1-$F$2)+(1-$F$2^(D$17-1))*$R$4+$F$2^(D$17-1)*$M$4</f>
        <v>102.0153814750243</v>
      </c>
      <c r="F257" s="1">
        <f>MAX($B$6*$B$2-(1-$F$2)/(1-$F$2^F$17)*($A257-$F$2^(F$17-1)*$B$4*$I$3),0.000001)</f>
        <v>3.5160596105162973</v>
      </c>
      <c r="G257" s="1">
        <f>(1-$F$2^F$17)*($M$2+$B$7*LN(F257))/(1-$F$2)+(1-$F$2^(F$17-1))*$R$4+$F$2^(F$17-1)*$M$4</f>
        <v>115.38763809985673</v>
      </c>
      <c r="H257" s="1">
        <f>MAX($B$6*$B$2-(1-$F$2)/(1-$F$2^H$17)*($A257-$F$2^(H$17-1)*$B$4*$I$3),0.000001)</f>
        <v>8.501111326578549</v>
      </c>
      <c r="I257" s="1">
        <f>(1-$F$2^H$17)*($M$2+$B$7*LN(H257))/(1-$F$2)+(1-$F$2^(H$17-1))*$R$4+$F$2^(H$17-1)*$M$4</f>
        <v>116.03986231394475</v>
      </c>
      <c r="J257" s="1">
        <f>MAX($B$6*$B$2-(1-$F$2)/(1-$F$2^J$17)*($A257-$F$2^(J$17-1)*$B$4*$I$3),0.000001)</f>
        <v>11.471292563834055</v>
      </c>
      <c r="K257" s="1">
        <f>(1-$F$2^J$17)*($M$2+$B$7*LN(J257))/(1-$F$2)+(1-$F$2^(J$17-1))*$R$4+$F$2^(J$17-1)*$M$4</f>
        <v>116.16267897558927</v>
      </c>
      <c r="L257" s="1">
        <f>MAX($B$6*$B$2-(1-$F$2)/(1-$F$2^L$17)*($A257-$F$2^(L$17-1)*$B$4*$I$3),0.000001)</f>
        <v>13.434201613784573</v>
      </c>
      <c r="M257" s="1">
        <f>(1-$F$2^L$17)*($M$2+$B$7*LN(L257))/(1-$F$2)+(1-$F$2^(L$17-1))*$R$4+$F$2^(L$17-1)*$M$4</f>
        <v>116.17906026719179</v>
      </c>
      <c r="N257" s="1">
        <f>MAX($B$6*$B$2-(1-$F$2)/(1-$F$2^N$17)*($A257-$F$2^(N$17-1)*$B$4*$I$3),0.000001)</f>
        <v>14.821695260001773</v>
      </c>
      <c r="O257" s="1">
        <f>(1-$F$2^N$17)*($M$2+$B$7*LN(N257))/(1-$F$2)+(1-$F$2^(N$17-1))*$R$4+$F$2^(N$17-1)*$M$4</f>
        <v>116.15873286708191</v>
      </c>
      <c r="P257" s="1">
        <f t="shared" si="44"/>
        <v>27</v>
      </c>
      <c r="Q257" s="1">
        <f>$R$3/(1-$B$4)</f>
        <v>115.82106318787385</v>
      </c>
      <c r="R257" s="1">
        <f>LN((1-$B$6)*$B$3*$B$2)+$B$7*LN($B$6*$B$3*$B$2+$F$2*Y257)+$B$4*$R$3/(1-$B$4)</f>
        <v>116.5027984671646</v>
      </c>
      <c r="T257" s="1">
        <f t="shared" si="46"/>
        <v>115.82106318787385</v>
      </c>
      <c r="U257" s="1">
        <f t="shared" si="47"/>
        <v>0</v>
      </c>
      <c r="V257" s="1">
        <f t="shared" si="45"/>
        <v>27</v>
      </c>
      <c r="W257" s="1"/>
      <c r="X257" s="1">
        <f t="shared" si="48"/>
        <v>116.17906026719179</v>
      </c>
      <c r="Y257" s="1">
        <f>IF(X257=C257,$I$3,(Z257-$B$6*$B$2+A257)/$F$2)</f>
        <v>87.05035626836816</v>
      </c>
      <c r="Z257" s="1">
        <f t="shared" si="49"/>
        <v>13.434201613784573</v>
      </c>
      <c r="AA257" s="1">
        <f t="shared" si="50"/>
      </c>
      <c r="AB257" s="1">
        <f t="shared" si="51"/>
      </c>
      <c r="AC257" s="1">
        <f t="shared" si="52"/>
      </c>
      <c r="AD257" s="1">
        <f t="shared" si="53"/>
      </c>
      <c r="AE257" s="1">
        <f t="shared" si="54"/>
      </c>
      <c r="AF257">
        <f t="shared" si="55"/>
        <v>13.434201613784573</v>
      </c>
      <c r="AG257">
        <f t="shared" si="56"/>
      </c>
    </row>
    <row r="258" spans="1:33" ht="12.75">
      <c r="A258" s="1">
        <f>A257+$I$3/100</f>
        <v>95.42820581532771</v>
      </c>
      <c r="B258" s="1">
        <f>MAX($B$6*$B$2-A258+$B$4*$I$3,0.00001)</f>
        <v>1E-05</v>
      </c>
      <c r="C258" s="1">
        <f>$M$2+$B$7*LN(B258)+$M$4</f>
        <v>111.03842940027327</v>
      </c>
      <c r="D258" s="1">
        <f>MAX($B$6*$B$2-(1-$F$2)/(1-$F$2^D$17)*($A258-$F$2^(D$17-1)*$B$4*$I$3),0.000001)</f>
        <v>1E-06</v>
      </c>
      <c r="E258" s="1">
        <f>(1-$F$2^D$17)*($M$2+$B$7*LN(D258))/(1-$F$2)+(1-$F$2^(D$17-1))*$R$4+$F$2^(D$17-1)*$M$4</f>
        <v>102.0153814750243</v>
      </c>
      <c r="F258" s="1">
        <f>MAX($B$6*$B$2-(1-$F$2)/(1-$F$2^F$17)*($A258-$F$2^(F$17-1)*$B$4*$I$3),0.000001)</f>
        <v>3.4058423826722226</v>
      </c>
      <c r="G258" s="1">
        <f>(1-$F$2^F$17)*($M$2+$B$7*LN(F258))/(1-$F$2)+(1-$F$2^(F$17-1))*$R$4+$F$2^(F$17-1)*$M$4</f>
        <v>115.34437163789488</v>
      </c>
      <c r="H258" s="1">
        <f>MAX($B$6*$B$2-(1-$F$2)/(1-$F$2^H$17)*($A258-$F$2^(H$17-1)*$B$4*$I$3),0.000001)</f>
        <v>8.414363822680585</v>
      </c>
      <c r="I258" s="1">
        <f>(1-$F$2^H$17)*($M$2+$B$7*LN(H258))/(1-$F$2)+(1-$F$2^(H$17-1))*$R$4+$F$2^(H$17-1)*$M$4</f>
        <v>116.02215878983316</v>
      </c>
      <c r="J258" s="1">
        <f>MAX($B$6*$B$2-(1-$F$2)/(1-$F$2^J$17)*($A258-$F$2^(J$17-1)*$B$4*$I$3),0.000001)</f>
        <v>11.398528733061024</v>
      </c>
      <c r="K258" s="1">
        <f>(1-$F$2^J$17)*($M$2+$B$7*LN(J258))/(1-$F$2)+(1-$F$2^(J$17-1))*$R$4+$F$2^(J$17-1)*$M$4</f>
        <v>116.14958478025207</v>
      </c>
      <c r="L258" s="1">
        <f>MAX($B$6*$B$2-(1-$F$2)/(1-$F$2^L$17)*($A258-$F$2^(L$17-1)*$B$4*$I$3),0.000001)</f>
        <v>13.37067919837845</v>
      </c>
      <c r="M258" s="1">
        <f>(1-$F$2^L$17)*($M$2+$B$7*LN(L258))/(1-$F$2)+(1-$F$2^(L$17-1))*$R$4+$F$2^(L$17-1)*$M$4</f>
        <v>116.16788836683529</v>
      </c>
      <c r="N258" s="1">
        <f>MAX($B$6*$B$2-(1-$F$2)/(1-$F$2^N$17)*($A258-$F$2^(N$17-1)*$B$4*$I$3),0.000001)</f>
        <v>14.764705192645076</v>
      </c>
      <c r="O258" s="1">
        <f>(1-$F$2^N$17)*($M$2+$B$7*LN(N258))/(1-$F$2)+(1-$F$2^(N$17-1))*$R$4+$F$2^(N$17-1)*$M$4</f>
        <v>116.14861128207338</v>
      </c>
      <c r="P258" s="1">
        <f t="shared" si="44"/>
        <v>27</v>
      </c>
      <c r="Q258" s="1">
        <f>$R$3/(1-$B$4)</f>
        <v>115.82106318787385</v>
      </c>
      <c r="R258" s="1">
        <f>LN((1-$B$6)*$B$3*$B$2)+$B$7*LN($B$6*$B$3*$B$2+$F$2*Y258)+$B$4*$R$3/(1-$B$4)</f>
        <v>116.5039147452446</v>
      </c>
      <c r="T258" s="1">
        <f t="shared" si="46"/>
        <v>115.82106318787385</v>
      </c>
      <c r="U258" s="1">
        <f t="shared" si="47"/>
        <v>0</v>
      </c>
      <c r="V258" s="1">
        <f t="shared" si="45"/>
        <v>27</v>
      </c>
      <c r="W258" s="1"/>
      <c r="X258" s="1">
        <f t="shared" si="48"/>
        <v>116.16788836683529</v>
      </c>
      <c r="Y258" s="1">
        <f>IF(X258=C258,$I$3,(Z258-$B$6*$B$2+A258)/$F$2)</f>
        <v>87.3117839487049</v>
      </c>
      <c r="Z258" s="1">
        <f t="shared" si="49"/>
        <v>13.37067919837845</v>
      </c>
      <c r="AA258" s="1">
        <f t="shared" si="50"/>
      </c>
      <c r="AB258" s="1">
        <f t="shared" si="51"/>
      </c>
      <c r="AC258" s="1">
        <f t="shared" si="52"/>
      </c>
      <c r="AD258" s="1">
        <f t="shared" si="53"/>
      </c>
      <c r="AE258" s="1">
        <f t="shared" si="54"/>
      </c>
      <c r="AF258">
        <f t="shared" si="55"/>
        <v>13.37067919837845</v>
      </c>
      <c r="AG258">
        <f t="shared" si="56"/>
      </c>
    </row>
    <row r="259" spans="1:33" ht="12.75">
      <c r="A259" s="1">
        <f>A258+$I$3/100</f>
        <v>95.72766671223773</v>
      </c>
      <c r="B259" s="1">
        <f>MAX($B$6*$B$2-A259+$B$4*$I$3,0.00001)</f>
        <v>1E-05</v>
      </c>
      <c r="C259" s="1">
        <f>$M$2+$B$7*LN(B259)+$M$4</f>
        <v>111.03842940027327</v>
      </c>
      <c r="D259" s="1">
        <f>MAX($B$6*$B$2-(1-$F$2)/(1-$F$2^D$17)*($A259-$F$2^(D$17-1)*$B$4*$I$3),0.000001)</f>
        <v>1E-06</v>
      </c>
      <c r="E259" s="1">
        <f>(1-$F$2^D$17)*($M$2+$B$7*LN(D259))/(1-$F$2)+(1-$F$2^(D$17-1))*$R$4+$F$2^(D$17-1)*$M$4</f>
        <v>102.0153814750243</v>
      </c>
      <c r="F259" s="1">
        <f>MAX($B$6*$B$2-(1-$F$2)/(1-$F$2^F$17)*($A259-$F$2^(F$17-1)*$B$4*$I$3),0.000001)</f>
        <v>3.2956251548281514</v>
      </c>
      <c r="G259" s="1">
        <f>(1-$F$2^F$17)*($M$2+$B$7*LN(F259))/(1-$F$2)+(1-$F$2^(F$17-1))*$R$4+$F$2^(F$17-1)*$M$4</f>
        <v>115.29968173967453</v>
      </c>
      <c r="H259" s="1">
        <f>MAX($B$6*$B$2-(1-$F$2)/(1-$F$2^H$17)*($A259-$F$2^(H$17-1)*$B$4*$I$3),0.000001)</f>
        <v>8.32761631878262</v>
      </c>
      <c r="I259" s="1">
        <f>(1-$F$2^H$17)*($M$2+$B$7*LN(H259))/(1-$F$2)+(1-$F$2^(H$17-1))*$R$4+$F$2^(H$17-1)*$M$4</f>
        <v>116.00427180308927</v>
      </c>
      <c r="J259" s="1">
        <f>MAX($B$6*$B$2-(1-$F$2)/(1-$F$2^J$17)*($A259-$F$2^(J$17-1)*$B$4*$I$3),0.000001)</f>
        <v>11.325764902287993</v>
      </c>
      <c r="K259" s="1">
        <f>(1-$F$2^J$17)*($M$2+$B$7*LN(J259))/(1-$F$2)+(1-$F$2^(J$17-1))*$R$4+$F$2^(J$17-1)*$M$4</f>
        <v>116.13640672837604</v>
      </c>
      <c r="L259" s="1">
        <f>MAX($B$6*$B$2-(1-$F$2)/(1-$F$2^L$17)*($A259-$F$2^(L$17-1)*$B$4*$I$3),0.000001)</f>
        <v>13.307156782972331</v>
      </c>
      <c r="M259" s="1">
        <f>(1-$F$2^L$17)*($M$2+$B$7*LN(L259))/(1-$F$2)+(1-$F$2^(L$17-1))*$R$4+$F$2^(L$17-1)*$M$4</f>
        <v>116.15666326360491</v>
      </c>
      <c r="N259" s="1">
        <f>MAX($B$6*$B$2-(1-$F$2)/(1-$F$2^N$17)*($A259-$F$2^(N$17-1)*$B$4*$I$3),0.000001)</f>
        <v>14.70771512528838</v>
      </c>
      <c r="O259" s="1">
        <f>(1-$F$2^N$17)*($M$2+$B$7*LN(N259))/(1-$F$2)+(1-$F$2^(N$17-1))*$R$4+$F$2^(N$17-1)*$M$4</f>
        <v>116.13845055326595</v>
      </c>
      <c r="P259" s="1">
        <f t="shared" si="44"/>
        <v>27</v>
      </c>
      <c r="Q259" s="1">
        <f>$R$3/(1-$B$4)</f>
        <v>115.82106318787385</v>
      </c>
      <c r="R259" s="1">
        <f>LN((1-$B$6)*$B$3*$B$2)+$B$7*LN($B$6*$B$3*$B$2+$F$2*Y259)+$B$4*$R$3/(1-$B$4)</f>
        <v>116.50502853672154</v>
      </c>
      <c r="T259" s="1">
        <f t="shared" si="46"/>
        <v>115.82106318787385</v>
      </c>
      <c r="U259" s="1">
        <f t="shared" si="47"/>
        <v>0</v>
      </c>
      <c r="V259" s="1">
        <f t="shared" si="45"/>
        <v>27</v>
      </c>
      <c r="W259" s="1"/>
      <c r="X259" s="1">
        <f t="shared" si="48"/>
        <v>116.15666326360491</v>
      </c>
      <c r="Y259" s="1">
        <f>IF(X259=C259,$I$3,(Z259-$B$6*$B$2+A259)/$F$2)</f>
        <v>87.57321162904162</v>
      </c>
      <c r="Z259" s="1">
        <f t="shared" si="49"/>
        <v>13.307156782972331</v>
      </c>
      <c r="AA259" s="1">
        <f t="shared" si="50"/>
      </c>
      <c r="AB259" s="1">
        <f t="shared" si="51"/>
      </c>
      <c r="AC259" s="1">
        <f t="shared" si="52"/>
      </c>
      <c r="AD259" s="1">
        <f t="shared" si="53"/>
      </c>
      <c r="AE259" s="1">
        <f t="shared" si="54"/>
      </c>
      <c r="AF259">
        <f t="shared" si="55"/>
        <v>13.307156782972331</v>
      </c>
      <c r="AG259">
        <f t="shared" si="56"/>
      </c>
    </row>
    <row r="260" spans="1:33" ht="12.75">
      <c r="A260" s="1">
        <f>A259+$I$3/100</f>
        <v>96.02712760914775</v>
      </c>
      <c r="B260" s="1">
        <f>MAX($B$6*$B$2-A260+$B$4*$I$3,0.00001)</f>
        <v>1E-05</v>
      </c>
      <c r="C260" s="1">
        <f>$M$2+$B$7*LN(B260)+$M$4</f>
        <v>111.03842940027327</v>
      </c>
      <c r="D260" s="1">
        <f>MAX($B$6*$B$2-(1-$F$2)/(1-$F$2^D$17)*($A260-$F$2^(D$17-1)*$B$4*$I$3),0.000001)</f>
        <v>1E-06</v>
      </c>
      <c r="E260" s="1">
        <f>(1-$F$2^D$17)*($M$2+$B$7*LN(D260))/(1-$F$2)+(1-$F$2^(D$17-1))*$R$4+$F$2^(D$17-1)*$M$4</f>
        <v>102.0153814750243</v>
      </c>
      <c r="F260" s="1">
        <f>MAX($B$6*$B$2-(1-$F$2)/(1-$F$2^F$17)*($A260-$F$2^(F$17-1)*$B$4*$I$3),0.000001)</f>
        <v>3.1854079269840803</v>
      </c>
      <c r="G260" s="1">
        <f>(1-$F$2^F$17)*($M$2+$B$7*LN(F260))/(1-$F$2)+(1-$F$2^(F$17-1))*$R$4+$F$2^(F$17-1)*$M$4</f>
        <v>115.25347154957342</v>
      </c>
      <c r="H260" s="1">
        <f>MAX($B$6*$B$2-(1-$F$2)/(1-$F$2^H$17)*($A260-$F$2^(H$17-1)*$B$4*$I$3),0.000001)</f>
        <v>8.240868814884657</v>
      </c>
      <c r="I260" s="1">
        <f>(1-$F$2^H$17)*($M$2+$B$7*LN(H260))/(1-$F$2)+(1-$F$2^(H$17-1))*$R$4+$F$2^(H$17-1)*$M$4</f>
        <v>115.98619751139263</v>
      </c>
      <c r="J260" s="1">
        <f>MAX($B$6*$B$2-(1-$F$2)/(1-$F$2^J$17)*($A260-$F$2^(J$17-1)*$B$4*$I$3),0.000001)</f>
        <v>11.253001071514962</v>
      </c>
      <c r="K260" s="1">
        <f>(1-$F$2^J$17)*($M$2+$B$7*LN(J260))/(1-$F$2)+(1-$F$2^(J$17-1))*$R$4+$F$2^(J$17-1)*$M$4</f>
        <v>116.12314373898347</v>
      </c>
      <c r="L260" s="1">
        <f>MAX($B$6*$B$2-(1-$F$2)/(1-$F$2^L$17)*($A260-$F$2^(L$17-1)*$B$4*$I$3),0.000001)</f>
        <v>13.243634367566209</v>
      </c>
      <c r="M260" s="1">
        <f>(1-$F$2^L$17)*($M$2+$B$7*LN(L260))/(1-$F$2)+(1-$F$2^(L$17-1))*$R$4+$F$2^(L$17-1)*$M$4</f>
        <v>116.14538444834909</v>
      </c>
      <c r="N260" s="1">
        <f>MAX($B$6*$B$2-(1-$F$2)/(1-$F$2^N$17)*($A260-$F$2^(N$17-1)*$B$4*$I$3),0.000001)</f>
        <v>14.650725057931684</v>
      </c>
      <c r="O260" s="1">
        <f>(1-$F$2^N$17)*($M$2+$B$7*LN(N260))/(1-$F$2)+(1-$F$2^(N$17-1))*$R$4+$F$2^(N$17-1)*$M$4</f>
        <v>116.12825037671763</v>
      </c>
      <c r="P260" s="1">
        <f aca="true" t="shared" si="57" ref="P260:P317">$B$6*$B$3*$B$2</f>
        <v>27</v>
      </c>
      <c r="Q260" s="1">
        <f>$R$3/(1-$B$4)</f>
        <v>115.82106318787385</v>
      </c>
      <c r="R260" s="1">
        <f>LN((1-$B$6)*$B$3*$B$2)+$B$7*LN($B$6*$B$3*$B$2+$F$2*Y260)+$B$4*$R$3/(1-$B$4)</f>
        <v>116.50613985264904</v>
      </c>
      <c r="T260" s="1">
        <f t="shared" si="46"/>
        <v>115.82106318787385</v>
      </c>
      <c r="U260" s="1">
        <f t="shared" si="47"/>
        <v>0</v>
      </c>
      <c r="V260" s="1">
        <f t="shared" si="45"/>
        <v>27</v>
      </c>
      <c r="W260" s="1"/>
      <c r="X260" s="1">
        <f t="shared" si="48"/>
        <v>116.14538444834909</v>
      </c>
      <c r="Y260" s="1">
        <f>IF(X260=C260,$I$3,(Z260-$B$6*$B$2+A260)/$F$2)</f>
        <v>87.83463930937836</v>
      </c>
      <c r="Z260" s="1">
        <f t="shared" si="49"/>
        <v>13.243634367566209</v>
      </c>
      <c r="AA260" s="1">
        <f t="shared" si="50"/>
      </c>
      <c r="AB260" s="1">
        <f t="shared" si="51"/>
      </c>
      <c r="AC260" s="1">
        <f t="shared" si="52"/>
      </c>
      <c r="AD260" s="1">
        <f t="shared" si="53"/>
      </c>
      <c r="AE260" s="1">
        <f t="shared" si="54"/>
      </c>
      <c r="AF260">
        <f t="shared" si="55"/>
        <v>13.243634367566209</v>
      </c>
      <c r="AG260">
        <f t="shared" si="56"/>
      </c>
    </row>
    <row r="261" spans="1:33" ht="12.75">
      <c r="A261" s="1">
        <f>A260+$I$3/100</f>
        <v>96.32658850605777</v>
      </c>
      <c r="B261" s="1">
        <f>MAX($B$6*$B$2-A261+$B$4*$I$3,0.00001)</f>
        <v>1E-05</v>
      </c>
      <c r="C261" s="1">
        <f>$M$2+$B$7*LN(B261)+$M$4</f>
        <v>111.03842940027327</v>
      </c>
      <c r="D261" s="1">
        <f>MAX($B$6*$B$2-(1-$F$2)/(1-$F$2^D$17)*($A261-$F$2^(D$17-1)*$B$4*$I$3),0.000001)</f>
        <v>1E-06</v>
      </c>
      <c r="E261" s="1">
        <f>(1-$F$2^D$17)*($M$2+$B$7*LN(D261))/(1-$F$2)+(1-$F$2^(D$17-1))*$R$4+$F$2^(D$17-1)*$M$4</f>
        <v>102.0153814750243</v>
      </c>
      <c r="F261" s="1">
        <f>MAX($B$6*$B$2-(1-$F$2)/(1-$F$2^F$17)*($A261-$F$2^(F$17-1)*$B$4*$I$3),0.000001)</f>
        <v>3.0751906991400055</v>
      </c>
      <c r="G261" s="1">
        <f>(1-$F$2^F$17)*($M$2+$B$7*LN(F261))/(1-$F$2)+(1-$F$2^(F$17-1))*$R$4+$F$2^(F$17-1)*$M$4</f>
        <v>115.2056339771441</v>
      </c>
      <c r="H261" s="1">
        <f>MAX($B$6*$B$2-(1-$F$2)/(1-$F$2^H$17)*($A261-$F$2^(H$17-1)*$B$4*$I$3),0.000001)</f>
        <v>8.154121310986692</v>
      </c>
      <c r="I261" s="1">
        <f>(1-$F$2^H$17)*($M$2+$B$7*LN(H261))/(1-$F$2)+(1-$F$2^(H$17-1))*$R$4+$F$2^(H$17-1)*$M$4</f>
        <v>115.96793195043779</v>
      </c>
      <c r="J261" s="1">
        <f>MAX($B$6*$B$2-(1-$F$2)/(1-$F$2^J$17)*($A261-$F$2^(J$17-1)*$B$4*$I$3),0.000001)</f>
        <v>11.180237240741931</v>
      </c>
      <c r="K261" s="1">
        <f>(1-$F$2^J$17)*($M$2+$B$7*LN(J261))/(1-$F$2)+(1-$F$2^(J$17-1))*$R$4+$F$2^(J$17-1)*$M$4</f>
        <v>116.10979471005889</v>
      </c>
      <c r="L261" s="1">
        <f>MAX($B$6*$B$2-(1-$F$2)/(1-$F$2^L$17)*($A261-$F$2^(L$17-1)*$B$4*$I$3),0.000001)</f>
        <v>13.18011195216009</v>
      </c>
      <c r="M261" s="1">
        <f>(1-$F$2^L$17)*($M$2+$B$7*LN(L261))/(1-$F$2)+(1-$F$2^(L$17-1))*$R$4+$F$2^(L$17-1)*$M$4</f>
        <v>116.13405140457223</v>
      </c>
      <c r="N261" s="1">
        <f>MAX($B$6*$B$2-(1-$F$2)/(1-$F$2^N$17)*($A261-$F$2^(N$17-1)*$B$4*$I$3),0.000001)</f>
        <v>14.593734990574987</v>
      </c>
      <c r="O261" s="1">
        <f>(1-$F$2^N$17)*($M$2+$B$7*LN(N261))/(1-$F$2)+(1-$F$2^(N$17-1))*$R$4+$F$2^(N$17-1)*$M$4</f>
        <v>116.11801044493248</v>
      </c>
      <c r="P261" s="1">
        <f t="shared" si="57"/>
        <v>27</v>
      </c>
      <c r="Q261" s="1">
        <f>$R$3/(1-$B$4)</f>
        <v>115.82106318787385</v>
      </c>
      <c r="R261" s="1">
        <f>LN((1-$B$6)*$B$3*$B$2)+$B$7*LN($B$6*$B$3*$B$2+$F$2*Y261)+$B$4*$R$3/(1-$B$4)</f>
        <v>116.5072487040072</v>
      </c>
      <c r="T261" s="1">
        <f t="shared" si="46"/>
        <v>115.82106318787385</v>
      </c>
      <c r="U261" s="1">
        <f t="shared" si="47"/>
        <v>0</v>
      </c>
      <c r="V261" s="1">
        <f t="shared" si="45"/>
        <v>27</v>
      </c>
      <c r="W261" s="1"/>
      <c r="X261" s="1">
        <f t="shared" si="48"/>
        <v>116.13405140457223</v>
      </c>
      <c r="Y261" s="1">
        <f>IF(X261=C261,$I$3,(Z261-$B$6*$B$2+A261)/$F$2)</f>
        <v>88.09606698971508</v>
      </c>
      <c r="Z261" s="1">
        <f t="shared" si="49"/>
        <v>13.18011195216009</v>
      </c>
      <c r="AA261" s="1">
        <f t="shared" si="50"/>
      </c>
      <c r="AB261" s="1">
        <f t="shared" si="51"/>
      </c>
      <c r="AC261" s="1">
        <f t="shared" si="52"/>
      </c>
      <c r="AD261" s="1">
        <f t="shared" si="53"/>
      </c>
      <c r="AE261" s="1">
        <f t="shared" si="54"/>
      </c>
      <c r="AF261">
        <f t="shared" si="55"/>
        <v>13.18011195216009</v>
      </c>
      <c r="AG261">
        <f t="shared" si="56"/>
      </c>
    </row>
    <row r="262" spans="1:33" ht="12.75">
      <c r="A262" s="1">
        <f>A261+$I$3/100</f>
        <v>96.6260494029678</v>
      </c>
      <c r="B262" s="1">
        <f>MAX($B$6*$B$2-A262+$B$4*$I$3,0.00001)</f>
        <v>1E-05</v>
      </c>
      <c r="C262" s="1">
        <f>$M$2+$B$7*LN(B262)+$M$4</f>
        <v>111.03842940027327</v>
      </c>
      <c r="D262" s="1">
        <f>MAX($B$6*$B$2-(1-$F$2)/(1-$F$2^D$17)*($A262-$F$2^(D$17-1)*$B$4*$I$3),0.000001)</f>
        <v>1E-06</v>
      </c>
      <c r="E262" s="1">
        <f>(1-$F$2^D$17)*($M$2+$B$7*LN(D262))/(1-$F$2)+(1-$F$2^(D$17-1))*$R$4+$F$2^(D$17-1)*$M$4</f>
        <v>102.0153814750243</v>
      </c>
      <c r="F262" s="1">
        <f>MAX($B$6*$B$2-(1-$F$2)/(1-$F$2^F$17)*($A262-$F$2^(F$17-1)*$B$4*$I$3),0.000001)</f>
        <v>2.9649734712959344</v>
      </c>
      <c r="G262" s="1">
        <f>(1-$F$2^F$17)*($M$2+$B$7*LN(F262))/(1-$F$2)+(1-$F$2^(F$17-1))*$R$4+$F$2^(F$17-1)*$M$4</f>
        <v>115.15605020226839</v>
      </c>
      <c r="H262" s="1">
        <f>MAX($B$6*$B$2-(1-$F$2)/(1-$F$2^H$17)*($A262-$F$2^(H$17-1)*$B$4*$I$3),0.000001)</f>
        <v>8.067373807088732</v>
      </c>
      <c r="I262" s="1">
        <f>(1-$F$2^H$17)*($M$2+$B$7*LN(H262))/(1-$F$2)+(1-$F$2^(H$17-1))*$R$4+$F$2^(H$17-1)*$M$4</f>
        <v>115.94947102871527</v>
      </c>
      <c r="J262" s="1">
        <f>MAX($B$6*$B$2-(1-$F$2)/(1-$F$2^J$17)*($A262-$F$2^(J$17-1)*$B$4*$I$3),0.000001)</f>
        <v>11.107473409968904</v>
      </c>
      <c r="K262" s="1">
        <f>(1-$F$2^J$17)*($M$2+$B$7*LN(J262))/(1-$F$2)+(1-$F$2^(J$17-1))*$R$4+$F$2^(J$17-1)*$M$4</f>
        <v>116.09635851799976</v>
      </c>
      <c r="L262" s="1">
        <f>MAX($B$6*$B$2-(1-$F$2)/(1-$F$2^L$17)*($A262-$F$2^(L$17-1)*$B$4*$I$3),0.000001)</f>
        <v>13.116589536753967</v>
      </c>
      <c r="M262" s="1">
        <f>(1-$F$2^L$17)*($M$2+$B$7*LN(L262))/(1-$F$2)+(1-$F$2^(L$17-1))*$R$4+$F$2^(L$17-1)*$M$4</f>
        <v>116.12266360829275</v>
      </c>
      <c r="N262" s="1">
        <f>MAX($B$6*$B$2-(1-$F$2)/(1-$F$2^N$17)*($A262-$F$2^(N$17-1)*$B$4*$I$3),0.000001)</f>
        <v>14.53674492321829</v>
      </c>
      <c r="O262" s="1">
        <f>(1-$F$2^N$17)*($M$2+$B$7*LN(N262))/(1-$F$2)+(1-$F$2^(N$17-1))*$R$4+$F$2^(N$17-1)*$M$4</f>
        <v>116.10773044680514</v>
      </c>
      <c r="P262" s="1">
        <f t="shared" si="57"/>
        <v>27</v>
      </c>
      <c r="Q262" s="1">
        <f>$R$3/(1-$B$4)</f>
        <v>115.82106318787385</v>
      </c>
      <c r="R262" s="1">
        <f>LN((1-$B$6)*$B$3*$B$2)+$B$7*LN($B$6*$B$3*$B$2+$F$2*Y262)+$B$4*$R$3/(1-$B$4)</f>
        <v>116.50835510170316</v>
      </c>
      <c r="T262" s="1">
        <f t="shared" si="46"/>
        <v>115.82106318787385</v>
      </c>
      <c r="U262" s="1">
        <f t="shared" si="47"/>
        <v>0</v>
      </c>
      <c r="V262" s="1">
        <f t="shared" si="45"/>
        <v>27</v>
      </c>
      <c r="W262" s="1"/>
      <c r="X262" s="1">
        <f t="shared" si="48"/>
        <v>116.12266360829275</v>
      </c>
      <c r="Y262" s="1">
        <f>IF(X262=C262,$I$3,(Z262-$B$6*$B$2+A262)/$F$2)</f>
        <v>88.3574946700518</v>
      </c>
      <c r="Z262" s="1">
        <f t="shared" si="49"/>
        <v>13.116589536753967</v>
      </c>
      <c r="AA262" s="1">
        <f t="shared" si="50"/>
      </c>
      <c r="AB262" s="1">
        <f t="shared" si="51"/>
      </c>
      <c r="AC262" s="1">
        <f t="shared" si="52"/>
      </c>
      <c r="AD262" s="1">
        <f t="shared" si="53"/>
      </c>
      <c r="AE262" s="1">
        <f t="shared" si="54"/>
      </c>
      <c r="AF262">
        <f t="shared" si="55"/>
        <v>13.116589536753967</v>
      </c>
      <c r="AG262">
        <f t="shared" si="56"/>
      </c>
    </row>
    <row r="263" spans="1:33" ht="12.75">
      <c r="A263" s="1">
        <f>A262+$I$3/100</f>
        <v>96.92551029987781</v>
      </c>
      <c r="B263" s="1">
        <f>MAX($B$6*$B$2-A263+$B$4*$I$3,0.00001)</f>
        <v>1E-05</v>
      </c>
      <c r="C263" s="1">
        <f>$M$2+$B$7*LN(B263)+$M$4</f>
        <v>111.03842940027327</v>
      </c>
      <c r="D263" s="1">
        <f>MAX($B$6*$B$2-(1-$F$2)/(1-$F$2^D$17)*($A263-$F$2^(D$17-1)*$B$4*$I$3),0.000001)</f>
        <v>1E-06</v>
      </c>
      <c r="E263" s="1">
        <f>(1-$F$2^D$17)*($M$2+$B$7*LN(D263))/(1-$F$2)+(1-$F$2^(D$17-1))*$R$4+$F$2^(D$17-1)*$M$4</f>
        <v>102.0153814750243</v>
      </c>
      <c r="F263" s="1">
        <f>MAX($B$6*$B$2-(1-$F$2)/(1-$F$2^F$17)*($A263-$F$2^(F$17-1)*$B$4*$I$3),0.000001)</f>
        <v>2.8547562434518596</v>
      </c>
      <c r="G263" s="1">
        <f>(1-$F$2^F$17)*($M$2+$B$7*LN(F263))/(1-$F$2)+(1-$F$2^(F$17-1))*$R$4+$F$2^(F$17-1)*$M$4</f>
        <v>115.10458789702372</v>
      </c>
      <c r="H263" s="1">
        <f>MAX($B$6*$B$2-(1-$F$2)/(1-$F$2^H$17)*($A263-$F$2^(H$17-1)*$B$4*$I$3),0.000001)</f>
        <v>7.980626303190768</v>
      </c>
      <c r="I263" s="1">
        <f>(1-$F$2^H$17)*($M$2+$B$7*LN(H263))/(1-$F$2)+(1-$F$2^(H$17-1))*$R$4+$F$2^(H$17-1)*$M$4</f>
        <v>115.93081052201049</v>
      </c>
      <c r="J263" s="1">
        <f>MAX($B$6*$B$2-(1-$F$2)/(1-$F$2^J$17)*($A263-$F$2^(J$17-1)*$B$4*$I$3),0.000001)</f>
        <v>11.034709579195873</v>
      </c>
      <c r="K263" s="1">
        <f>(1-$F$2^J$17)*($M$2+$B$7*LN(J263))/(1-$F$2)+(1-$F$2^(J$17-1))*$R$4+$F$2^(J$17-1)*$M$4</f>
        <v>116.08283401704881</v>
      </c>
      <c r="L263" s="1">
        <f>MAX($B$6*$B$2-(1-$F$2)/(1-$F$2^L$17)*($A263-$F$2^(L$17-1)*$B$4*$I$3),0.000001)</f>
        <v>13.053067121347848</v>
      </c>
      <c r="M263" s="1">
        <f>(1-$F$2^L$17)*($M$2+$B$7*LN(L263))/(1-$F$2)+(1-$F$2^(L$17-1))*$R$4+$F$2^(L$17-1)*$M$4</f>
        <v>116.11122052789781</v>
      </c>
      <c r="N263" s="1">
        <f>MAX($B$6*$B$2-(1-$F$2)/(1-$F$2^N$17)*($A263-$F$2^(N$17-1)*$B$4*$I$3),0.000001)</f>
        <v>14.479754855861595</v>
      </c>
      <c r="O263" s="1">
        <f>(1-$F$2^N$17)*($M$2+$B$7*LN(N263))/(1-$F$2)+(1-$F$2^(N$17-1))*$R$4+$F$2^(N$17-1)*$M$4</f>
        <v>116.09741006756403</v>
      </c>
      <c r="P263" s="1">
        <f t="shared" si="57"/>
        <v>27</v>
      </c>
      <c r="Q263" s="1">
        <f>$R$3/(1-$B$4)</f>
        <v>115.82106318787385</v>
      </c>
      <c r="R263" s="1">
        <f>LN((1-$B$6)*$B$3*$B$2)+$B$7*LN($B$6*$B$3*$B$2+$F$2*Y263)+$B$4*$R$3/(1-$B$4)</f>
        <v>116.50945905657188</v>
      </c>
      <c r="T263" s="1">
        <f t="shared" si="46"/>
        <v>115.82106318787385</v>
      </c>
      <c r="U263" s="1">
        <f t="shared" si="47"/>
        <v>0</v>
      </c>
      <c r="V263" s="1">
        <f t="shared" si="45"/>
        <v>27</v>
      </c>
      <c r="W263" s="1"/>
      <c r="X263" s="1">
        <f t="shared" si="48"/>
        <v>116.11122052789781</v>
      </c>
      <c r="Y263" s="1">
        <f>IF(X263=C263,$I$3,(Z263-$B$6*$B$2+A263)/$F$2)</f>
        <v>88.61892235038856</v>
      </c>
      <c r="Z263" s="1">
        <f t="shared" si="49"/>
        <v>13.053067121347848</v>
      </c>
      <c r="AA263" s="1">
        <f t="shared" si="50"/>
      </c>
      <c r="AB263" s="1">
        <f t="shared" si="51"/>
      </c>
      <c r="AC263" s="1">
        <f t="shared" si="52"/>
      </c>
      <c r="AD263" s="1">
        <f t="shared" si="53"/>
      </c>
      <c r="AE263" s="1">
        <f t="shared" si="54"/>
      </c>
      <c r="AF263">
        <f t="shared" si="55"/>
        <v>13.053067121347848</v>
      </c>
      <c r="AG263">
        <f t="shared" si="56"/>
      </c>
    </row>
    <row r="264" spans="1:33" ht="12.75">
      <c r="A264" s="1">
        <f>A263+$I$3/100</f>
        <v>97.22497119678783</v>
      </c>
      <c r="B264" s="1">
        <f>MAX($B$6*$B$2-A264+$B$4*$I$3,0.00001)</f>
        <v>1E-05</v>
      </c>
      <c r="C264" s="1">
        <f>$M$2+$B$7*LN(B264)+$M$4</f>
        <v>111.03842940027327</v>
      </c>
      <c r="D264" s="1">
        <f>MAX($B$6*$B$2-(1-$F$2)/(1-$F$2^D$17)*($A264-$F$2^(D$17-1)*$B$4*$I$3),0.000001)</f>
        <v>1E-06</v>
      </c>
      <c r="E264" s="1">
        <f>(1-$F$2^D$17)*($M$2+$B$7*LN(D264))/(1-$F$2)+(1-$F$2^(D$17-1))*$R$4+$F$2^(D$17-1)*$M$4</f>
        <v>102.0153814750243</v>
      </c>
      <c r="F264" s="1">
        <f>MAX($B$6*$B$2-(1-$F$2)/(1-$F$2^F$17)*($A264-$F$2^(F$17-1)*$B$4*$I$3),0.000001)</f>
        <v>2.7445390156077885</v>
      </c>
      <c r="G264" s="1">
        <f>(1-$F$2^F$17)*($M$2+$B$7*LN(F264))/(1-$F$2)+(1-$F$2^(F$17-1))*$R$4+$F$2^(F$17-1)*$M$4</f>
        <v>115.0510990972914</v>
      </c>
      <c r="H264" s="1">
        <f>MAX($B$6*$B$2-(1-$F$2)/(1-$F$2^H$17)*($A264-$F$2^(H$17-1)*$B$4*$I$3),0.000001)</f>
        <v>7.8938787992928034</v>
      </c>
      <c r="I264" s="1">
        <f>(1-$F$2^H$17)*($M$2+$B$7*LN(H264))/(1-$F$2)+(1-$F$2^(H$17-1))*$R$4+$F$2^(H$17-1)*$M$4</f>
        <v>115.91194606760214</v>
      </c>
      <c r="J264" s="1">
        <f>MAX($B$6*$B$2-(1-$F$2)/(1-$F$2^J$17)*($A264-$F$2^(J$17-1)*$B$4*$I$3),0.000001)</f>
        <v>10.961945748422842</v>
      </c>
      <c r="K264" s="1">
        <f>(1-$F$2^J$17)*($M$2+$B$7*LN(J264))/(1-$F$2)+(1-$F$2^(J$17-1))*$R$4+$F$2^(J$17-1)*$M$4</f>
        <v>116.06922003870784</v>
      </c>
      <c r="L264" s="1">
        <f>MAX($B$6*$B$2-(1-$F$2)/(1-$F$2^L$17)*($A264-$F$2^(L$17-1)*$B$4*$I$3),0.000001)</f>
        <v>12.989544705941725</v>
      </c>
      <c r="M264" s="1">
        <f>(1-$F$2^L$17)*($M$2+$B$7*LN(L264))/(1-$F$2)+(1-$F$2^(L$17-1))*$R$4+$F$2^(L$17-1)*$M$4</f>
        <v>116.09972162399428</v>
      </c>
      <c r="N264" s="1">
        <f>MAX($B$6*$B$2-(1-$F$2)/(1-$F$2^N$17)*($A264-$F$2^(N$17-1)*$B$4*$I$3),0.000001)</f>
        <v>14.422764788504898</v>
      </c>
      <c r="O264" s="1">
        <f>(1-$F$2^N$17)*($M$2+$B$7*LN(N264))/(1-$F$2)+(1-$F$2^(N$17-1))*$R$4+$F$2^(N$17-1)*$M$4</f>
        <v>116.08704898871355</v>
      </c>
      <c r="P264" s="1">
        <f t="shared" si="57"/>
        <v>27</v>
      </c>
      <c r="Q264" s="1">
        <f>$R$3/(1-$B$4)</f>
        <v>115.82106318787385</v>
      </c>
      <c r="R264" s="1">
        <f>LN((1-$B$6)*$B$3*$B$2)+$B$7*LN($B$6*$B$3*$B$2+$F$2*Y264)+$B$4*$R$3/(1-$B$4)</f>
        <v>116.51056057937669</v>
      </c>
      <c r="T264" s="1">
        <f t="shared" si="46"/>
        <v>115.82106318787385</v>
      </c>
      <c r="U264" s="1">
        <f t="shared" si="47"/>
        <v>0</v>
      </c>
      <c r="V264" s="1">
        <f t="shared" si="45"/>
        <v>27</v>
      </c>
      <c r="W264" s="1"/>
      <c r="X264" s="1">
        <f t="shared" si="48"/>
        <v>116.09972162399428</v>
      </c>
      <c r="Y264" s="1">
        <f>IF(X264=C264,$I$3,(Z264-$B$6*$B$2+A264)/$F$2)</f>
        <v>88.88035003072528</v>
      </c>
      <c r="Z264" s="1">
        <f t="shared" si="49"/>
        <v>12.989544705941725</v>
      </c>
      <c r="AA264" s="1">
        <f t="shared" si="50"/>
      </c>
      <c r="AB264" s="1">
        <f t="shared" si="51"/>
      </c>
      <c r="AC264" s="1">
        <f t="shared" si="52"/>
      </c>
      <c r="AD264" s="1">
        <f t="shared" si="53"/>
      </c>
      <c r="AE264" s="1">
        <f t="shared" si="54"/>
      </c>
      <c r="AF264">
        <f t="shared" si="55"/>
        <v>12.989544705941725</v>
      </c>
      <c r="AG264">
        <f t="shared" si="56"/>
      </c>
    </row>
    <row r="265" spans="1:33" ht="12.75">
      <c r="A265" s="1">
        <f>A264+$I$3/100</f>
        <v>97.52443209369785</v>
      </c>
      <c r="B265" s="1">
        <f>MAX($B$6*$B$2-A265+$B$4*$I$3,0.00001)</f>
        <v>1E-05</v>
      </c>
      <c r="C265" s="1">
        <f>$M$2+$B$7*LN(B265)+$M$4</f>
        <v>111.03842940027327</v>
      </c>
      <c r="D265" s="1">
        <f>MAX($B$6*$B$2-(1-$F$2)/(1-$F$2^D$17)*($A265-$F$2^(D$17-1)*$B$4*$I$3),0.000001)</f>
        <v>1E-06</v>
      </c>
      <c r="E265" s="1">
        <f>(1-$F$2^D$17)*($M$2+$B$7*LN(D265))/(1-$F$2)+(1-$F$2^(D$17-1))*$R$4+$F$2^(D$17-1)*$M$4</f>
        <v>102.0153814750243</v>
      </c>
      <c r="F265" s="1">
        <f>MAX($B$6*$B$2-(1-$F$2)/(1-$F$2^F$17)*($A265-$F$2^(F$17-1)*$B$4*$I$3),0.000001)</f>
        <v>2.6343217877637137</v>
      </c>
      <c r="G265" s="1">
        <f>(1-$F$2^F$17)*($M$2+$B$7*LN(F265))/(1-$F$2)+(1-$F$2^(F$17-1))*$R$4+$F$2^(F$17-1)*$M$4</f>
        <v>114.99541763790657</v>
      </c>
      <c r="H265" s="1">
        <f>MAX($B$6*$B$2-(1-$F$2)/(1-$F$2^H$17)*($A265-$F$2^(H$17-1)*$B$4*$I$3),0.000001)</f>
        <v>7.807131295394839</v>
      </c>
      <c r="I265" s="1">
        <f>(1-$F$2^H$17)*($M$2+$B$7*LN(H265))/(1-$F$2)+(1-$F$2^(H$17-1))*$R$4+$F$2^(H$17-1)*$M$4</f>
        <v>115.89287315813986</v>
      </c>
      <c r="J265" s="1">
        <f>MAX($B$6*$B$2-(1-$F$2)/(1-$F$2^J$17)*($A265-$F$2^(J$17-1)*$B$4*$I$3),0.000001)</f>
        <v>10.889181917649811</v>
      </c>
      <c r="K265" s="1">
        <f>(1-$F$2^J$17)*($M$2+$B$7*LN(J265))/(1-$F$2)+(1-$F$2^(J$17-1))*$R$4+$F$2^(J$17-1)*$M$4</f>
        <v>116.05551539113183</v>
      </c>
      <c r="L265" s="1">
        <f>MAX($B$6*$B$2-(1-$F$2)/(1-$F$2^L$17)*($A265-$F$2^(L$17-1)*$B$4*$I$3),0.000001)</f>
        <v>12.926022290535606</v>
      </c>
      <c r="M265" s="1">
        <f>(1-$F$2^L$17)*($M$2+$B$7*LN(L265))/(1-$F$2)+(1-$F$2^(L$17-1))*$R$4+$F$2^(L$17-1)*$M$4</f>
        <v>116.08816634925624</v>
      </c>
      <c r="N265" s="1">
        <f>MAX($B$6*$B$2-(1-$F$2)/(1-$F$2^N$17)*($A265-$F$2^(N$17-1)*$B$4*$I$3),0.000001)</f>
        <v>14.3657747211482</v>
      </c>
      <c r="O265" s="1">
        <f>(1-$F$2^N$17)*($M$2+$B$7*LN(N265))/(1-$F$2)+(1-$F$2^(N$17-1))*$R$4+$F$2^(N$17-1)*$M$4</f>
        <v>116.0766468879751</v>
      </c>
      <c r="P265" s="1">
        <f t="shared" si="57"/>
        <v>27</v>
      </c>
      <c r="Q265" s="1">
        <f>$R$3/(1-$B$4)</f>
        <v>115.82106318787385</v>
      </c>
      <c r="R265" s="1">
        <f>LN((1-$B$6)*$B$3*$B$2)+$B$7*LN($B$6*$B$3*$B$2+$F$2*Y265)+$B$4*$R$3/(1-$B$4)</f>
        <v>116.51165968080994</v>
      </c>
      <c r="T265" s="1">
        <f t="shared" si="46"/>
        <v>115.82106318787385</v>
      </c>
      <c r="U265" s="1">
        <f t="shared" si="47"/>
        <v>0</v>
      </c>
      <c r="V265" s="1">
        <f t="shared" si="45"/>
        <v>27</v>
      </c>
      <c r="W265" s="1"/>
      <c r="X265" s="1">
        <f t="shared" si="48"/>
        <v>116.08816634925624</v>
      </c>
      <c r="Y265" s="1">
        <f>IF(X265=C265,$I$3,(Z265-$B$6*$B$2+A265)/$F$2)</f>
        <v>89.14177771106202</v>
      </c>
      <c r="Z265" s="1">
        <f t="shared" si="49"/>
        <v>12.926022290535606</v>
      </c>
      <c r="AA265" s="1">
        <f t="shared" si="50"/>
      </c>
      <c r="AB265" s="1">
        <f t="shared" si="51"/>
      </c>
      <c r="AC265" s="1">
        <f t="shared" si="52"/>
      </c>
      <c r="AD265" s="1">
        <f t="shared" si="53"/>
      </c>
      <c r="AE265" s="1">
        <f t="shared" si="54"/>
      </c>
      <c r="AF265">
        <f t="shared" si="55"/>
        <v>12.926022290535606</v>
      </c>
      <c r="AG265">
        <f t="shared" si="56"/>
      </c>
    </row>
    <row r="266" spans="1:33" ht="12.75">
      <c r="A266" s="1">
        <f>A265+$I$3/100</f>
        <v>97.82389299060787</v>
      </c>
      <c r="B266" s="1">
        <f>MAX($B$6*$B$2-A266+$B$4*$I$3,0.00001)</f>
        <v>1E-05</v>
      </c>
      <c r="C266" s="1">
        <f>$M$2+$B$7*LN(B266)+$M$4</f>
        <v>111.03842940027327</v>
      </c>
      <c r="D266" s="1">
        <f>MAX($B$6*$B$2-(1-$F$2)/(1-$F$2^D$17)*($A266-$F$2^(D$17-1)*$B$4*$I$3),0.000001)</f>
        <v>1E-06</v>
      </c>
      <c r="E266" s="1">
        <f>(1-$F$2^D$17)*($M$2+$B$7*LN(D266))/(1-$F$2)+(1-$F$2^(D$17-1))*$R$4+$F$2^(D$17-1)*$M$4</f>
        <v>102.0153814750243</v>
      </c>
      <c r="F266" s="1">
        <f>MAX($B$6*$B$2-(1-$F$2)/(1-$F$2^F$17)*($A266-$F$2^(F$17-1)*$B$4*$I$3),0.000001)</f>
        <v>2.5241045599196426</v>
      </c>
      <c r="G266" s="1">
        <f>(1-$F$2^F$17)*($M$2+$B$7*LN(F266))/(1-$F$2)+(1-$F$2^(F$17-1))*$R$4+$F$2^(F$17-1)*$M$4</f>
        <v>114.93735603933666</v>
      </c>
      <c r="H266" s="1">
        <f>MAX($B$6*$B$2-(1-$F$2)/(1-$F$2^H$17)*($A266-$F$2^(H$17-1)*$B$4*$I$3),0.000001)</f>
        <v>7.720383791496875</v>
      </c>
      <c r="I266" s="1">
        <f>(1-$F$2^H$17)*($M$2+$B$7*LN(H266))/(1-$F$2)+(1-$F$2^(H$17-1))*$R$4+$F$2^(H$17-1)*$M$4</f>
        <v>115.87358713517992</v>
      </c>
      <c r="J266" s="1">
        <f>MAX($B$6*$B$2-(1-$F$2)/(1-$F$2^J$17)*($A266-$F$2^(J$17-1)*$B$4*$I$3),0.000001)</f>
        <v>10.81641808687678</v>
      </c>
      <c r="K266" s="1">
        <f>(1-$F$2^J$17)*($M$2+$B$7*LN(J266))/(1-$F$2)+(1-$F$2^(J$17-1))*$R$4+$F$2^(J$17-1)*$M$4</f>
        <v>116.04171885850285</v>
      </c>
      <c r="L266" s="1">
        <f>MAX($B$6*$B$2-(1-$F$2)/(1-$F$2^L$17)*($A266-$F$2^(L$17-1)*$B$4*$I$3),0.000001)</f>
        <v>12.862499875129483</v>
      </c>
      <c r="M266" s="1">
        <f>(1-$F$2^L$17)*($M$2+$B$7*LN(L266))/(1-$F$2)+(1-$F$2^(L$17-1))*$R$4+$F$2^(L$17-1)*$M$4</f>
        <v>116.07655414826868</v>
      </c>
      <c r="N266" s="1">
        <f>MAX($B$6*$B$2-(1-$F$2)/(1-$F$2^N$17)*($A266-$F$2^(N$17-1)*$B$4*$I$3),0.000001)</f>
        <v>14.308784653791504</v>
      </c>
      <c r="O266" s="1">
        <f>(1-$F$2^N$17)*($M$2+$B$7*LN(N266))/(1-$F$2)+(1-$F$2^(N$17-1))*$R$4+$F$2^(N$17-1)*$M$4</f>
        <v>116.06620343922694</v>
      </c>
      <c r="P266" s="1">
        <f t="shared" si="57"/>
        <v>27</v>
      </c>
      <c r="Q266" s="1">
        <f>$R$3/(1-$B$4)</f>
        <v>115.82106318787385</v>
      </c>
      <c r="R266" s="1">
        <f>LN((1-$B$6)*$B$3*$B$2)+$B$7*LN($B$6*$B$3*$B$2+$F$2*Y266)+$B$4*$R$3/(1-$B$4)</f>
        <v>116.51275637149361</v>
      </c>
      <c r="T266" s="1">
        <f t="shared" si="46"/>
        <v>115.82106318787385</v>
      </c>
      <c r="U266" s="1">
        <f t="shared" si="47"/>
        <v>0</v>
      </c>
      <c r="V266" s="1">
        <f t="shared" si="45"/>
        <v>27</v>
      </c>
      <c r="W266" s="1"/>
      <c r="X266" s="1">
        <f t="shared" si="48"/>
        <v>116.07655414826868</v>
      </c>
      <c r="Y266" s="1">
        <f>IF(X266=C266,$I$3,(Z266-$B$6*$B$2+A266)/$F$2)</f>
        <v>89.40320539139874</v>
      </c>
      <c r="Z266" s="1">
        <f t="shared" si="49"/>
        <v>12.862499875129483</v>
      </c>
      <c r="AA266" s="1">
        <f t="shared" si="50"/>
      </c>
      <c r="AB266" s="1">
        <f t="shared" si="51"/>
      </c>
      <c r="AC266" s="1">
        <f t="shared" si="52"/>
      </c>
      <c r="AD266" s="1">
        <f t="shared" si="53"/>
      </c>
      <c r="AE266" s="1">
        <f t="shared" si="54"/>
      </c>
      <c r="AF266">
        <f t="shared" si="55"/>
        <v>12.862499875129483</v>
      </c>
      <c r="AG266">
        <f t="shared" si="56"/>
      </c>
    </row>
    <row r="267" spans="1:33" ht="12.75">
      <c r="A267" s="1">
        <f>A266+$I$3/100</f>
        <v>98.1233538875179</v>
      </c>
      <c r="B267" s="1">
        <f>MAX($B$6*$B$2-A267+$B$4*$I$3,0.00001)</f>
        <v>1E-05</v>
      </c>
      <c r="C267" s="1">
        <f>$M$2+$B$7*LN(B267)+$M$4</f>
        <v>111.03842940027327</v>
      </c>
      <c r="D267" s="1">
        <f>MAX($B$6*$B$2-(1-$F$2)/(1-$F$2^D$17)*($A267-$F$2^(D$17-1)*$B$4*$I$3),0.000001)</f>
        <v>1E-06</v>
      </c>
      <c r="E267" s="1">
        <f>(1-$F$2^D$17)*($M$2+$B$7*LN(D267))/(1-$F$2)+(1-$F$2^(D$17-1))*$R$4+$F$2^(D$17-1)*$M$4</f>
        <v>102.0153814750243</v>
      </c>
      <c r="F267" s="1">
        <f>MAX($B$6*$B$2-(1-$F$2)/(1-$F$2^F$17)*($A267-$F$2^(F$17-1)*$B$4*$I$3),0.000001)</f>
        <v>2.413887332075568</v>
      </c>
      <c r="G267" s="1">
        <f>(1-$F$2^F$17)*($M$2+$B$7*LN(F267))/(1-$F$2)+(1-$F$2^(F$17-1))*$R$4+$F$2^(F$17-1)*$M$4</f>
        <v>114.8767016988326</v>
      </c>
      <c r="H267" s="1">
        <f>MAX($B$6*$B$2-(1-$F$2)/(1-$F$2^H$17)*($A267-$F$2^(H$17-1)*$B$4*$I$3),0.000001)</f>
        <v>7.633636287598911</v>
      </c>
      <c r="I267" s="1">
        <f>(1-$F$2^H$17)*($M$2+$B$7*LN(H267))/(1-$F$2)+(1-$F$2^(H$17-1))*$R$4+$F$2^(H$17-1)*$M$4</f>
        <v>115.85408318235565</v>
      </c>
      <c r="J267" s="1">
        <f>MAX($B$6*$B$2-(1-$F$2)/(1-$F$2^J$17)*($A267-$F$2^(J$17-1)*$B$4*$I$3),0.000001)</f>
        <v>10.74365425610375</v>
      </c>
      <c r="K267" s="1">
        <f>(1-$F$2^J$17)*($M$2+$B$7*LN(J267))/(1-$F$2)+(1-$F$2^(J$17-1))*$R$4+$F$2^(J$17-1)*$M$4</f>
        <v>116.02782920038271</v>
      </c>
      <c r="L267" s="1">
        <f>MAX($B$6*$B$2-(1-$F$2)/(1-$F$2^L$17)*($A267-$F$2^(L$17-1)*$B$4*$I$3),0.000001)</f>
        <v>12.798977459723364</v>
      </c>
      <c r="M267" s="1">
        <f>(1-$F$2^L$17)*($M$2+$B$7*LN(L267))/(1-$F$2)+(1-$F$2^(L$17-1))*$R$4+$F$2^(L$17-1)*$M$4</f>
        <v>116.06488445736727</v>
      </c>
      <c r="N267" s="1">
        <f>MAX($B$6*$B$2-(1-$F$2)/(1-$F$2^N$17)*($A267-$F$2^(N$17-1)*$B$4*$I$3),0.000001)</f>
        <v>14.251794586434807</v>
      </c>
      <c r="O267" s="1">
        <f>(1-$F$2^N$17)*($M$2+$B$7*LN(N267))/(1-$F$2)+(1-$F$2^(N$17-1))*$R$4+$F$2^(N$17-1)*$M$4</f>
        <v>116.05571831244282</v>
      </c>
      <c r="P267" s="1">
        <f t="shared" si="57"/>
        <v>27</v>
      </c>
      <c r="Q267" s="1">
        <f>$R$3/(1-$B$4)</f>
        <v>115.82106318787385</v>
      </c>
      <c r="R267" s="1">
        <f>LN((1-$B$6)*$B$3*$B$2)+$B$7*LN($B$6*$B$3*$B$2+$F$2*Y267)+$B$4*$R$3/(1-$B$4)</f>
        <v>116.51385066197996</v>
      </c>
      <c r="T267" s="1">
        <f t="shared" si="46"/>
        <v>115.82106318787385</v>
      </c>
      <c r="U267" s="1">
        <f t="shared" si="47"/>
        <v>0</v>
      </c>
      <c r="V267" s="1">
        <f t="shared" si="45"/>
        <v>27</v>
      </c>
      <c r="W267" s="1"/>
      <c r="X267" s="1">
        <f t="shared" si="48"/>
        <v>116.06488445736727</v>
      </c>
      <c r="Y267" s="1">
        <f>IF(X267=C267,$I$3,(Z267-$B$6*$B$2+A267)/$F$2)</f>
        <v>89.66463307173547</v>
      </c>
      <c r="Z267" s="1">
        <f t="shared" si="49"/>
        <v>12.798977459723364</v>
      </c>
      <c r="AA267" s="1">
        <f t="shared" si="50"/>
      </c>
      <c r="AB267" s="1">
        <f t="shared" si="51"/>
      </c>
      <c r="AC267" s="1">
        <f t="shared" si="52"/>
      </c>
      <c r="AD267" s="1">
        <f t="shared" si="53"/>
      </c>
      <c r="AE267" s="1">
        <f t="shared" si="54"/>
      </c>
      <c r="AF267">
        <f t="shared" si="55"/>
        <v>12.798977459723364</v>
      </c>
      <c r="AG267">
        <f t="shared" si="56"/>
      </c>
    </row>
    <row r="268" spans="1:33" ht="12.75">
      <c r="A268" s="1">
        <f>A267+$I$3/100</f>
        <v>98.42281478442791</v>
      </c>
      <c r="B268" s="1">
        <f>MAX($B$6*$B$2-A268+$B$4*$I$3,0.00001)</f>
        <v>1E-05</v>
      </c>
      <c r="C268" s="1">
        <f>$M$2+$B$7*LN(B268)+$M$4</f>
        <v>111.03842940027327</v>
      </c>
      <c r="D268" s="1">
        <f>MAX($B$6*$B$2-(1-$F$2)/(1-$F$2^D$17)*($A268-$F$2^(D$17-1)*$B$4*$I$3),0.000001)</f>
        <v>1E-06</v>
      </c>
      <c r="E268" s="1">
        <f>(1-$F$2^D$17)*($M$2+$B$7*LN(D268))/(1-$F$2)+(1-$F$2^(D$17-1))*$R$4+$F$2^(D$17-1)*$M$4</f>
        <v>102.0153814750243</v>
      </c>
      <c r="F268" s="1">
        <f>MAX($B$6*$B$2-(1-$F$2)/(1-$F$2^F$17)*($A268-$F$2^(F$17-1)*$B$4*$I$3),0.000001)</f>
        <v>2.3036701042314967</v>
      </c>
      <c r="G268" s="1">
        <f>(1-$F$2^F$17)*($M$2+$B$7*LN(F268))/(1-$F$2)+(1-$F$2^(F$17-1))*$R$4+$F$2^(F$17-1)*$M$4</f>
        <v>114.81321219083641</v>
      </c>
      <c r="H268" s="1">
        <f>MAX($B$6*$B$2-(1-$F$2)/(1-$F$2^H$17)*($A268-$F$2^(H$17-1)*$B$4*$I$3),0.000001)</f>
        <v>7.54688878370095</v>
      </c>
      <c r="I268" s="1">
        <f>(1-$F$2^H$17)*($M$2+$B$7*LN(H268))/(1-$F$2)+(1-$F$2^(H$17-1))*$R$4+$F$2^(H$17-1)*$M$4</f>
        <v>115.83435631815766</v>
      </c>
      <c r="J268" s="1">
        <f>MAX($B$6*$B$2-(1-$F$2)/(1-$F$2^J$17)*($A268-$F$2^(J$17-1)*$B$4*$I$3),0.000001)</f>
        <v>10.670890425330718</v>
      </c>
      <c r="K268" s="1">
        <f>(1-$F$2^J$17)*($M$2+$B$7*LN(J268))/(1-$F$2)+(1-$F$2^(J$17-1))*$R$4+$F$2^(J$17-1)*$M$4</f>
        <v>116.01384515104382</v>
      </c>
      <c r="L268" s="1">
        <f>MAX($B$6*$B$2-(1-$F$2)/(1-$F$2^L$17)*($A268-$F$2^(L$17-1)*$B$4*$I$3),0.000001)</f>
        <v>12.735455044317241</v>
      </c>
      <c r="M268" s="1">
        <f>(1-$F$2^L$17)*($M$2+$B$7*LN(L268))/(1-$F$2)+(1-$F$2^(L$17-1))*$R$4+$F$2^(L$17-1)*$M$4</f>
        <v>116.05315670447416</v>
      </c>
      <c r="N268" s="1">
        <f>MAX($B$6*$B$2-(1-$F$2)/(1-$F$2^N$17)*($A268-$F$2^(N$17-1)*$B$4*$I$3),0.000001)</f>
        <v>14.194804519078112</v>
      </c>
      <c r="O268" s="1">
        <f>(1-$F$2^N$17)*($M$2+$B$7*LN(N268))/(1-$F$2)+(1-$F$2^(N$17-1))*$R$4+$F$2^(N$17-1)*$M$4</f>
        <v>116.04519117362942</v>
      </c>
      <c r="P268" s="1">
        <f t="shared" si="57"/>
        <v>27</v>
      </c>
      <c r="Q268" s="1">
        <f>$R$3/(1-$B$4)</f>
        <v>115.82106318787385</v>
      </c>
      <c r="R268" s="1">
        <f>LN((1-$B$6)*$B$3*$B$2)+$B$7*LN($B$6*$B$3*$B$2+$F$2*Y268)+$B$4*$R$3/(1-$B$4)</f>
        <v>116.51494256275211</v>
      </c>
      <c r="T268" s="1">
        <f t="shared" si="46"/>
        <v>115.82106318787385</v>
      </c>
      <c r="U268" s="1">
        <f t="shared" si="47"/>
        <v>0</v>
      </c>
      <c r="V268" s="1">
        <f t="shared" si="45"/>
        <v>27</v>
      </c>
      <c r="W268" s="1"/>
      <c r="X268" s="1">
        <f t="shared" si="48"/>
        <v>116.05315670447416</v>
      </c>
      <c r="Y268" s="1">
        <f>IF(X268=C268,$I$3,(Z268-$B$6*$B$2+A268)/$F$2)</f>
        <v>89.92606075207219</v>
      </c>
      <c r="Z268" s="1">
        <f t="shared" si="49"/>
        <v>12.735455044317241</v>
      </c>
      <c r="AA268" s="1">
        <f t="shared" si="50"/>
      </c>
      <c r="AB268" s="1">
        <f t="shared" si="51"/>
      </c>
      <c r="AC268" s="1">
        <f t="shared" si="52"/>
      </c>
      <c r="AD268" s="1">
        <f t="shared" si="53"/>
      </c>
      <c r="AE268" s="1">
        <f t="shared" si="54"/>
      </c>
      <c r="AF268">
        <f t="shared" si="55"/>
        <v>12.735455044317241</v>
      </c>
      <c r="AG268">
        <f t="shared" si="56"/>
      </c>
    </row>
    <row r="269" spans="1:33" ht="12.75">
      <c r="A269" s="1">
        <f>A268+$I$3/100</f>
        <v>98.72227568133793</v>
      </c>
      <c r="B269" s="1">
        <f>MAX($B$6*$B$2-A269+$B$4*$I$3,0.00001)</f>
        <v>1E-05</v>
      </c>
      <c r="C269" s="1">
        <f>$M$2+$B$7*LN(B269)+$M$4</f>
        <v>111.03842940027327</v>
      </c>
      <c r="D269" s="1">
        <f>MAX($B$6*$B$2-(1-$F$2)/(1-$F$2^D$17)*($A269-$F$2^(D$17-1)*$B$4*$I$3),0.000001)</f>
        <v>1E-06</v>
      </c>
      <c r="E269" s="1">
        <f>(1-$F$2^D$17)*($M$2+$B$7*LN(D269))/(1-$F$2)+(1-$F$2^(D$17-1))*$R$4+$F$2^(D$17-1)*$M$4</f>
        <v>102.0153814750243</v>
      </c>
      <c r="F269" s="1">
        <f>MAX($B$6*$B$2-(1-$F$2)/(1-$F$2^F$17)*($A269-$F$2^(F$17-1)*$B$4*$I$3),0.000001)</f>
        <v>2.193452876387422</v>
      </c>
      <c r="G269" s="1">
        <f>(1-$F$2^F$17)*($M$2+$B$7*LN(F269))/(1-$F$2)+(1-$F$2^(F$17-1))*$R$4+$F$2^(F$17-1)*$M$4</f>
        <v>114.74660941435465</v>
      </c>
      <c r="H269" s="1">
        <f>MAX($B$6*$B$2-(1-$F$2)/(1-$F$2^H$17)*($A269-$F$2^(H$17-1)*$B$4*$I$3),0.000001)</f>
        <v>7.460141279802986</v>
      </c>
      <c r="I269" s="1">
        <f>(1-$F$2^H$17)*($M$2+$B$7*LN(H269))/(1-$F$2)+(1-$F$2^(H$17-1))*$R$4+$F$2^(H$17-1)*$M$4</f>
        <v>115.81440138829649</v>
      </c>
      <c r="J269" s="1">
        <f>MAX($B$6*$B$2-(1-$F$2)/(1-$F$2^J$17)*($A269-$F$2^(J$17-1)*$B$4*$I$3),0.000001)</f>
        <v>10.598126594557687</v>
      </c>
      <c r="K269" s="1">
        <f>(1-$F$2^J$17)*($M$2+$B$7*LN(J269))/(1-$F$2)+(1-$F$2^(J$17-1))*$R$4+$F$2^(J$17-1)*$M$4</f>
        <v>115.99976541877692</v>
      </c>
      <c r="L269" s="1">
        <f>MAX($B$6*$B$2-(1-$F$2)/(1-$F$2^L$17)*($A269-$F$2^(L$17-1)*$B$4*$I$3),0.000001)</f>
        <v>12.671932628911122</v>
      </c>
      <c r="M269" s="1">
        <f>(1-$F$2^L$17)*($M$2+$B$7*LN(L269))/(1-$F$2)+(1-$F$2^(L$17-1))*$R$4+$F$2^(L$17-1)*$M$4</f>
        <v>116.04137030892974</v>
      </c>
      <c r="N269" s="1">
        <f>MAX($B$6*$B$2-(1-$F$2)/(1-$F$2^N$17)*($A269-$F$2^(N$17-1)*$B$4*$I$3),0.000001)</f>
        <v>14.137814451721415</v>
      </c>
      <c r="O269" s="1">
        <f>(1-$F$2^N$17)*($M$2+$B$7*LN(N269))/(1-$F$2)+(1-$F$2^(N$17-1))*$R$4+$F$2^(N$17-1)*$M$4</f>
        <v>116.03462168476248</v>
      </c>
      <c r="P269" s="1">
        <f t="shared" si="57"/>
        <v>27</v>
      </c>
      <c r="Q269" s="1">
        <f>$R$3/(1-$B$4)</f>
        <v>115.82106318787385</v>
      </c>
      <c r="R269" s="1">
        <f>LN((1-$B$6)*$B$3*$B$2)+$B$7*LN($B$6*$B$3*$B$2+$F$2*Y269)+$B$4*$R$3/(1-$B$4)</f>
        <v>116.51603208422463</v>
      </c>
      <c r="T269" s="1">
        <f t="shared" si="46"/>
        <v>115.82106318787385</v>
      </c>
      <c r="U269" s="1">
        <f t="shared" si="47"/>
        <v>0</v>
      </c>
      <c r="V269" s="1">
        <f t="shared" si="45"/>
        <v>27</v>
      </c>
      <c r="W269" s="1"/>
      <c r="X269" s="1">
        <f t="shared" si="48"/>
        <v>116.04137030892974</v>
      </c>
      <c r="Y269" s="1">
        <f>IF(X269=C269,$I$3,(Z269-$B$6*$B$2+A269)/$F$2)</f>
        <v>90.18748843240893</v>
      </c>
      <c r="Z269" s="1">
        <f t="shared" si="49"/>
        <v>12.671932628911122</v>
      </c>
      <c r="AA269" s="1">
        <f t="shared" si="50"/>
      </c>
      <c r="AB269" s="1">
        <f t="shared" si="51"/>
      </c>
      <c r="AC269" s="1">
        <f t="shared" si="52"/>
      </c>
      <c r="AD269" s="1">
        <f t="shared" si="53"/>
      </c>
      <c r="AE269" s="1">
        <f t="shared" si="54"/>
      </c>
      <c r="AF269">
        <f t="shared" si="55"/>
        <v>12.671932628911122</v>
      </c>
      <c r="AG269">
        <f t="shared" si="56"/>
      </c>
    </row>
    <row r="270" spans="1:33" ht="12.75">
      <c r="A270" s="1">
        <f>A269+$I$3/100</f>
        <v>99.02173657824795</v>
      </c>
      <c r="B270" s="1">
        <f>MAX($B$6*$B$2-A270+$B$4*$I$3,0.00001)</f>
        <v>1E-05</v>
      </c>
      <c r="C270" s="1">
        <f>$M$2+$B$7*LN(B270)+$M$4</f>
        <v>111.03842940027327</v>
      </c>
      <c r="D270" s="1">
        <f>MAX($B$6*$B$2-(1-$F$2)/(1-$F$2^D$17)*($A270-$F$2^(D$17-1)*$B$4*$I$3),0.000001)</f>
        <v>1E-06</v>
      </c>
      <c r="E270" s="1">
        <f>(1-$F$2^D$17)*($M$2+$B$7*LN(D270))/(1-$F$2)+(1-$F$2^(D$17-1))*$R$4+$F$2^(D$17-1)*$M$4</f>
        <v>102.0153814750243</v>
      </c>
      <c r="F270" s="1">
        <f>MAX($B$6*$B$2-(1-$F$2)/(1-$F$2^F$17)*($A270-$F$2^(F$17-1)*$B$4*$I$3),0.000001)</f>
        <v>2.0832356485433507</v>
      </c>
      <c r="G270" s="1">
        <f>(1-$F$2^F$17)*($M$2+$B$7*LN(F270))/(1-$F$2)+(1-$F$2^(F$17-1))*$R$4+$F$2^(F$17-1)*$M$4</f>
        <v>114.67657223022795</v>
      </c>
      <c r="H270" s="1">
        <f>MAX($B$6*$B$2-(1-$F$2)/(1-$F$2^H$17)*($A270-$F$2^(H$17-1)*$B$4*$I$3),0.000001)</f>
        <v>7.373393775905022</v>
      </c>
      <c r="I270" s="1">
        <f>(1-$F$2^H$17)*($M$2+$B$7*LN(H270))/(1-$F$2)+(1-$F$2^(H$17-1))*$R$4+$F$2^(H$17-1)*$M$4</f>
        <v>115.79421305761886</v>
      </c>
      <c r="J270" s="1">
        <f>MAX($B$6*$B$2-(1-$F$2)/(1-$F$2^J$17)*($A270-$F$2^(J$17-1)*$B$4*$I$3),0.000001)</f>
        <v>10.525362763784656</v>
      </c>
      <c r="K270" s="1">
        <f>(1-$F$2^J$17)*($M$2+$B$7*LN(J270))/(1-$F$2)+(1-$F$2^(J$17-1))*$R$4+$F$2^(J$17-1)*$M$4</f>
        <v>115.98558868517512</v>
      </c>
      <c r="L270" s="1">
        <f>MAX($B$6*$B$2-(1-$F$2)/(1-$F$2^L$17)*($A270-$F$2^(L$17-1)*$B$4*$I$3),0.000001)</f>
        <v>12.608410213505</v>
      </c>
      <c r="M270" s="1">
        <f>(1-$F$2^L$17)*($M$2+$B$7*LN(L270))/(1-$F$2)+(1-$F$2^(L$17-1))*$R$4+$F$2^(L$17-1)*$M$4</f>
        <v>116.02952468132017</v>
      </c>
      <c r="N270" s="1">
        <f>MAX($B$6*$B$2-(1-$F$2)/(1-$F$2^N$17)*($A270-$F$2^(N$17-1)*$B$4*$I$3),0.000001)</f>
        <v>14.080824384364718</v>
      </c>
      <c r="O270" s="1">
        <f>(1-$F$2^N$17)*($M$2+$B$7*LN(N270))/(1-$F$2)+(1-$F$2^(N$17-1))*$R$4+$F$2^(N$17-1)*$M$4</f>
        <v>116.02400950372173</v>
      </c>
      <c r="P270" s="1">
        <f t="shared" si="57"/>
        <v>27</v>
      </c>
      <c r="Q270" s="1">
        <f>$R$3/(1-$B$4)</f>
        <v>115.82106318787385</v>
      </c>
      <c r="R270" s="1">
        <f>LN((1-$B$6)*$B$3*$B$2)+$B$7*LN($B$6*$B$3*$B$2+$F$2*Y270)+$B$4*$R$3/(1-$B$4)</f>
        <v>116.5171192367442</v>
      </c>
      <c r="T270" s="1">
        <f t="shared" si="46"/>
        <v>115.82106318787385</v>
      </c>
      <c r="U270" s="1">
        <f t="shared" si="47"/>
        <v>0</v>
      </c>
      <c r="V270" s="1">
        <f t="shared" si="45"/>
        <v>27</v>
      </c>
      <c r="W270" s="1"/>
      <c r="X270" s="1">
        <f t="shared" si="48"/>
        <v>116.02952468132017</v>
      </c>
      <c r="Y270" s="1">
        <f>IF(X270=C270,$I$3,(Z270-$B$6*$B$2+A270)/$F$2)</f>
        <v>90.44891611274565</v>
      </c>
      <c r="Z270" s="1">
        <f t="shared" si="49"/>
        <v>12.608410213505</v>
      </c>
      <c r="AA270" s="1">
        <f t="shared" si="50"/>
      </c>
      <c r="AB270" s="1">
        <f t="shared" si="51"/>
      </c>
      <c r="AC270" s="1">
        <f t="shared" si="52"/>
      </c>
      <c r="AD270" s="1">
        <f t="shared" si="53"/>
      </c>
      <c r="AE270" s="1">
        <f t="shared" si="54"/>
      </c>
      <c r="AF270">
        <f t="shared" si="55"/>
        <v>12.608410213505</v>
      </c>
      <c r="AG270">
        <f t="shared" si="56"/>
      </c>
    </row>
    <row r="271" spans="1:33" ht="12.75">
      <c r="A271" s="1">
        <f>A270+$I$3/100</f>
        <v>99.32119747515797</v>
      </c>
      <c r="B271" s="1">
        <f>MAX($B$6*$B$2-A271+$B$4*$I$3,0.00001)</f>
        <v>1E-05</v>
      </c>
      <c r="C271" s="1">
        <f>$M$2+$B$7*LN(B271)+$M$4</f>
        <v>111.03842940027327</v>
      </c>
      <c r="D271" s="1">
        <f>MAX($B$6*$B$2-(1-$F$2)/(1-$F$2^D$17)*($A271-$F$2^(D$17-1)*$B$4*$I$3),0.000001)</f>
        <v>1E-06</v>
      </c>
      <c r="E271" s="1">
        <f>(1-$F$2^D$17)*($M$2+$B$7*LN(D271))/(1-$F$2)+(1-$F$2^(D$17-1))*$R$4+$F$2^(D$17-1)*$M$4</f>
        <v>102.0153814750243</v>
      </c>
      <c r="F271" s="1">
        <f>MAX($B$6*$B$2-(1-$F$2)/(1-$F$2^F$17)*($A271-$F$2^(F$17-1)*$B$4*$I$3),0.000001)</f>
        <v>1.973018420699276</v>
      </c>
      <c r="G271" s="1">
        <f>(1-$F$2^F$17)*($M$2+$B$7*LN(F271))/(1-$F$2)+(1-$F$2^(F$17-1))*$R$4+$F$2^(F$17-1)*$M$4</f>
        <v>114.60272709516723</v>
      </c>
      <c r="H271" s="1">
        <f>MAX($B$6*$B$2-(1-$F$2)/(1-$F$2^H$17)*($A271-$F$2^(H$17-1)*$B$4*$I$3),0.000001)</f>
        <v>7.286646272007058</v>
      </c>
      <c r="I271" s="1">
        <f>(1-$F$2^H$17)*($M$2+$B$7*LN(H271))/(1-$F$2)+(1-$F$2^(H$17-1))*$R$4+$F$2^(H$17-1)*$M$4</f>
        <v>115.77378580154532</v>
      </c>
      <c r="J271" s="1">
        <f>MAX($B$6*$B$2-(1-$F$2)/(1-$F$2^J$17)*($A271-$F$2^(J$17-1)*$B$4*$I$3),0.000001)</f>
        <v>10.452598933011625</v>
      </c>
      <c r="K271" s="1">
        <f>(1-$F$2^J$17)*($M$2+$B$7*LN(J271))/(1-$F$2)+(1-$F$2^(J$17-1))*$R$4+$F$2^(J$17-1)*$M$4</f>
        <v>115.97131360439307</v>
      </c>
      <c r="L271" s="1">
        <f>MAX($B$6*$B$2-(1-$F$2)/(1-$F$2^L$17)*($A271-$F$2^(L$17-1)*$B$4*$I$3),0.000001)</f>
        <v>12.54488779809888</v>
      </c>
      <c r="M271" s="1">
        <f>(1-$F$2^L$17)*($M$2+$B$7*LN(L271))/(1-$F$2)+(1-$F$2^(L$17-1))*$R$4+$F$2^(L$17-1)*$M$4</f>
        <v>116.01761922330037</v>
      </c>
      <c r="N271" s="1">
        <f>MAX($B$6*$B$2-(1-$F$2)/(1-$F$2^N$17)*($A271-$F$2^(N$17-1)*$B$4*$I$3),0.000001)</f>
        <v>14.02383431700802</v>
      </c>
      <c r="O271" s="1">
        <f>(1-$F$2^N$17)*($M$2+$B$7*LN(N271))/(1-$F$2)+(1-$F$2^(N$17-1))*$R$4+$F$2^(N$17-1)*$M$4</f>
        <v>116.01335428422436</v>
      </c>
      <c r="P271" s="1">
        <f t="shared" si="57"/>
        <v>27</v>
      </c>
      <c r="Q271" s="1">
        <f>$R$3/(1-$B$4)</f>
        <v>115.82106318787385</v>
      </c>
      <c r="R271" s="1">
        <f>LN((1-$B$6)*$B$3*$B$2)+$B$7*LN($B$6*$B$3*$B$2+$F$2*Y271)+$B$4*$R$3/(1-$B$4)</f>
        <v>116.51820403059011</v>
      </c>
      <c r="T271" s="1">
        <f t="shared" si="46"/>
        <v>115.82106318787385</v>
      </c>
      <c r="U271" s="1">
        <f t="shared" si="47"/>
        <v>0</v>
      </c>
      <c r="V271" s="1">
        <f t="shared" si="45"/>
        <v>27</v>
      </c>
      <c r="W271" s="1"/>
      <c r="X271" s="1">
        <f t="shared" si="48"/>
        <v>116.01761922330037</v>
      </c>
      <c r="Y271" s="1">
        <f>IF(X271=C271,$I$3,(Z271-$B$6*$B$2+A271)/$F$2)</f>
        <v>90.71034379308239</v>
      </c>
      <c r="Z271" s="1">
        <f t="shared" si="49"/>
        <v>12.54488779809888</v>
      </c>
      <c r="AA271" s="1">
        <f t="shared" si="50"/>
      </c>
      <c r="AB271" s="1">
        <f t="shared" si="51"/>
      </c>
      <c r="AC271" s="1">
        <f t="shared" si="52"/>
      </c>
      <c r="AD271" s="1">
        <f t="shared" si="53"/>
      </c>
      <c r="AE271" s="1">
        <f t="shared" si="54"/>
      </c>
      <c r="AF271">
        <f t="shared" si="55"/>
        <v>12.54488779809888</v>
      </c>
      <c r="AG271">
        <f t="shared" si="56"/>
      </c>
    </row>
    <row r="272" spans="1:33" ht="12.75">
      <c r="A272" s="1">
        <f>A271+$I$3/100</f>
        <v>99.620658372068</v>
      </c>
      <c r="B272" s="1">
        <f>MAX($B$6*$B$2-A272+$B$4*$I$3,0.00001)</f>
        <v>1E-05</v>
      </c>
      <c r="C272" s="1">
        <f>$M$2+$B$7*LN(B272)+$M$4</f>
        <v>111.03842940027327</v>
      </c>
      <c r="D272" s="1">
        <f>MAX($B$6*$B$2-(1-$F$2)/(1-$F$2^D$17)*($A272-$F$2^(D$17-1)*$B$4*$I$3),0.000001)</f>
        <v>1E-06</v>
      </c>
      <c r="E272" s="1">
        <f>(1-$F$2^D$17)*($M$2+$B$7*LN(D272))/(1-$F$2)+(1-$F$2^(D$17-1))*$R$4+$F$2^(D$17-1)*$M$4</f>
        <v>102.0153814750243</v>
      </c>
      <c r="F272" s="1">
        <f>MAX($B$6*$B$2-(1-$F$2)/(1-$F$2^F$17)*($A272-$F$2^(F$17-1)*$B$4*$I$3),0.000001)</f>
        <v>1.8628011928552048</v>
      </c>
      <c r="G272" s="1">
        <f>(1-$F$2^F$17)*($M$2+$B$7*LN(F272))/(1-$F$2)+(1-$F$2^(F$17-1))*$R$4+$F$2^(F$17-1)*$M$4</f>
        <v>114.52463600068658</v>
      </c>
      <c r="H272" s="1">
        <f>MAX($B$6*$B$2-(1-$F$2)/(1-$F$2^H$17)*($A272-$F$2^(H$17-1)*$B$4*$I$3),0.000001)</f>
        <v>7.199898768109094</v>
      </c>
      <c r="I272" s="1">
        <f>(1-$F$2^H$17)*($M$2+$B$7*LN(H272))/(1-$F$2)+(1-$F$2^(H$17-1))*$R$4+$F$2^(H$17-1)*$M$4</f>
        <v>115.75311389699527</v>
      </c>
      <c r="J272" s="1">
        <f>MAX($B$6*$B$2-(1-$F$2)/(1-$F$2^J$17)*($A272-$F$2^(J$17-1)*$B$4*$I$3),0.000001)</f>
        <v>10.379835102238594</v>
      </c>
      <c r="K272" s="1">
        <f>(1-$F$2^J$17)*($M$2+$B$7*LN(J272))/(1-$F$2)+(1-$F$2^(J$17-1))*$R$4+$F$2^(J$17-1)*$M$4</f>
        <v>115.95693880238024</v>
      </c>
      <c r="L272" s="1">
        <f>MAX($B$6*$B$2-(1-$F$2)/(1-$F$2^L$17)*($A272-$F$2^(L$17-1)*$B$4*$I$3),0.000001)</f>
        <v>12.481365382692758</v>
      </c>
      <c r="M272" s="1">
        <f>(1-$F$2^L$17)*($M$2+$B$7*LN(L272))/(1-$F$2)+(1-$F$2^(L$17-1))*$R$4+$F$2^(L$17-1)*$M$4</f>
        <v>116.00565332741283</v>
      </c>
      <c r="N272" s="1">
        <f>MAX($B$6*$B$2-(1-$F$2)/(1-$F$2^N$17)*($A272-$F$2^(N$17-1)*$B$4*$I$3),0.000001)</f>
        <v>13.966844249651324</v>
      </c>
      <c r="O272" s="1">
        <f>(1-$F$2^N$17)*($M$2+$B$7*LN(N272))/(1-$F$2)+(1-$F$2^(N$17-1))*$R$4+$F$2^(N$17-1)*$M$4</f>
        <v>116.00265567575735</v>
      </c>
      <c r="P272" s="1">
        <f t="shared" si="57"/>
        <v>27</v>
      </c>
      <c r="Q272" s="1">
        <f>$R$3/(1-$B$4)</f>
        <v>115.82106318787385</v>
      </c>
      <c r="R272" s="1">
        <f>LN((1-$B$6)*$B$3*$B$2)+$B$7*LN($B$6*$B$3*$B$2+$F$2*Y272)+$B$4*$R$3/(1-$B$4)</f>
        <v>116.51928647597492</v>
      </c>
      <c r="T272" s="1">
        <f t="shared" si="46"/>
        <v>115.82106318787385</v>
      </c>
      <c r="U272" s="1">
        <f t="shared" si="47"/>
        <v>0</v>
      </c>
      <c r="V272" s="1">
        <f t="shared" si="45"/>
        <v>27</v>
      </c>
      <c r="W272" s="1"/>
      <c r="X272" s="1">
        <f t="shared" si="48"/>
        <v>116.00565332741283</v>
      </c>
      <c r="Y272" s="1">
        <f>IF(X272=C272,$I$3,(Z272-$B$6*$B$2+A272)/$F$2)</f>
        <v>90.97177147341911</v>
      </c>
      <c r="Z272" s="1">
        <f t="shared" si="49"/>
        <v>12.481365382692758</v>
      </c>
      <c r="AA272" s="1">
        <f t="shared" si="50"/>
      </c>
      <c r="AB272" s="1">
        <f t="shared" si="51"/>
      </c>
      <c r="AC272" s="1">
        <f t="shared" si="52"/>
      </c>
      <c r="AD272" s="1">
        <f t="shared" si="53"/>
      </c>
      <c r="AE272" s="1">
        <f t="shared" si="54"/>
      </c>
      <c r="AF272">
        <f t="shared" si="55"/>
        <v>12.481365382692758</v>
      </c>
      <c r="AG272">
        <f t="shared" si="56"/>
      </c>
    </row>
    <row r="273" spans="1:33" ht="12.75">
      <c r="A273" s="1">
        <f>A272+$I$3/100</f>
        <v>99.92011926897801</v>
      </c>
      <c r="B273" s="1">
        <f>MAX($B$6*$B$2-A273+$B$4*$I$3,0.00001)</f>
        <v>1E-05</v>
      </c>
      <c r="C273" s="1">
        <f>$M$2+$B$7*LN(B273)+$M$4</f>
        <v>111.03842940027327</v>
      </c>
      <c r="D273" s="1">
        <f>MAX($B$6*$B$2-(1-$F$2)/(1-$F$2^D$17)*($A273-$F$2^(D$17-1)*$B$4*$I$3),0.000001)</f>
        <v>1E-06</v>
      </c>
      <c r="E273" s="1">
        <f>(1-$F$2^D$17)*($M$2+$B$7*LN(D273))/(1-$F$2)+(1-$F$2^(D$17-1))*$R$4+$F$2^(D$17-1)*$M$4</f>
        <v>102.0153814750243</v>
      </c>
      <c r="F273" s="1">
        <f>MAX($B$6*$B$2-(1-$F$2)/(1-$F$2^F$17)*($A273-$F$2^(F$17-1)*$B$4*$I$3),0.000001)</f>
        <v>1.7525839650111337</v>
      </c>
      <c r="G273" s="1">
        <f>(1-$F$2^F$17)*($M$2+$B$7*LN(F273))/(1-$F$2)+(1-$F$2^(F$17-1))*$R$4+$F$2^(F$17-1)*$M$4</f>
        <v>114.44178072916289</v>
      </c>
      <c r="H273" s="1">
        <f>MAX($B$6*$B$2-(1-$F$2)/(1-$F$2^H$17)*($A273-$F$2^(H$17-1)*$B$4*$I$3),0.000001)</f>
        <v>7.11315126421113</v>
      </c>
      <c r="I273" s="1">
        <f>(1-$F$2^H$17)*($M$2+$B$7*LN(H273))/(1-$F$2)+(1-$F$2^(H$17-1))*$R$4+$F$2^(H$17-1)*$M$4</f>
        <v>115.73219141276192</v>
      </c>
      <c r="J273" s="1">
        <f>MAX($B$6*$B$2-(1-$F$2)/(1-$F$2^J$17)*($A273-$F$2^(J$17-1)*$B$4*$I$3),0.000001)</f>
        <v>10.307071271465563</v>
      </c>
      <c r="K273" s="1">
        <f>(1-$F$2^J$17)*($M$2+$B$7*LN(J273))/(1-$F$2)+(1-$F$2^(J$17-1))*$R$4+$F$2^(J$17-1)*$M$4</f>
        <v>115.94246287608723</v>
      </c>
      <c r="L273" s="1">
        <f>MAX($B$6*$B$2-(1-$F$2)/(1-$F$2^L$17)*($A273-$F$2^(L$17-1)*$B$4*$I$3),0.000001)</f>
        <v>12.417842967286639</v>
      </c>
      <c r="M273" s="1">
        <f>(1-$F$2^L$17)*($M$2+$B$7*LN(L273))/(1-$F$2)+(1-$F$2^(L$17-1))*$R$4+$F$2^(L$17-1)*$M$4</f>
        <v>115.99362637690152</v>
      </c>
      <c r="N273" s="1">
        <f>MAX($B$6*$B$2-(1-$F$2)/(1-$F$2^N$17)*($A273-$F$2^(N$17-1)*$B$4*$I$3),0.000001)</f>
        <v>13.909854182294627</v>
      </c>
      <c r="O273" s="1">
        <f>(1-$F$2^N$17)*($M$2+$B$7*LN(N273))/(1-$F$2)+(1-$F$2^(N$17-1))*$R$4+$F$2^(N$17-1)*$M$4</f>
        <v>115.99191332350811</v>
      </c>
      <c r="P273" s="1">
        <f t="shared" si="57"/>
        <v>27</v>
      </c>
      <c r="Q273" s="1">
        <f>$R$3/(1-$B$4)</f>
        <v>115.82106318787385</v>
      </c>
      <c r="R273" s="1">
        <f>LN((1-$B$6)*$B$3*$B$2)+$B$7*LN($B$6*$B$3*$B$2+$F$2*Y273)+$B$4*$R$3/(1-$B$4)</f>
        <v>116.52036658304499</v>
      </c>
      <c r="T273" s="1">
        <f t="shared" si="46"/>
        <v>115.82106318787385</v>
      </c>
      <c r="U273" s="1">
        <f t="shared" si="47"/>
        <v>0</v>
      </c>
      <c r="V273" s="1">
        <f t="shared" si="45"/>
        <v>27</v>
      </c>
      <c r="W273" s="1"/>
      <c r="X273" s="1">
        <f t="shared" si="48"/>
        <v>115.99362637690152</v>
      </c>
      <c r="Y273" s="1">
        <f>IF(X273=C273,$I$3,(Z273-$B$6*$B$2+A273)/$F$2)</f>
        <v>91.23319915375585</v>
      </c>
      <c r="Z273" s="1">
        <f t="shared" si="49"/>
        <v>12.417842967286639</v>
      </c>
      <c r="AA273" s="1">
        <f t="shared" si="50"/>
      </c>
      <c r="AB273" s="1">
        <f t="shared" si="51"/>
      </c>
      <c r="AC273" s="1">
        <f t="shared" si="52"/>
      </c>
      <c r="AD273" s="1">
        <f t="shared" si="53"/>
      </c>
      <c r="AE273" s="1">
        <f t="shared" si="54"/>
      </c>
      <c r="AF273">
        <f t="shared" si="55"/>
        <v>12.417842967286639</v>
      </c>
      <c r="AG273">
        <f t="shared" si="56"/>
      </c>
    </row>
    <row r="274" spans="1:33" ht="12.75">
      <c r="A274" s="1">
        <f>A273+$I$3/100</f>
        <v>100.21958016588803</v>
      </c>
      <c r="B274" s="1">
        <f>MAX($B$6*$B$2-A274+$B$4*$I$3,0.00001)</f>
        <v>1E-05</v>
      </c>
      <c r="C274" s="1">
        <f>$M$2+$B$7*LN(B274)+$M$4</f>
        <v>111.03842940027327</v>
      </c>
      <c r="D274" s="1">
        <f>MAX($B$6*$B$2-(1-$F$2)/(1-$F$2^D$17)*($A274-$F$2^(D$17-1)*$B$4*$I$3),0.000001)</f>
        <v>1E-06</v>
      </c>
      <c r="E274" s="1">
        <f>(1-$F$2^D$17)*($M$2+$B$7*LN(D274))/(1-$F$2)+(1-$F$2^(D$17-1))*$R$4+$F$2^(D$17-1)*$M$4</f>
        <v>102.0153814750243</v>
      </c>
      <c r="F274" s="1">
        <f>MAX($B$6*$B$2-(1-$F$2)/(1-$F$2^F$17)*($A274-$F$2^(F$17-1)*$B$4*$I$3),0.000001)</f>
        <v>1.642366737167059</v>
      </c>
      <c r="G274" s="1">
        <f>(1-$F$2^F$17)*($M$2+$B$7*LN(F274))/(1-$F$2)+(1-$F$2^(F$17-1))*$R$4+$F$2^(F$17-1)*$M$4</f>
        <v>114.35354198925569</v>
      </c>
      <c r="H274" s="1">
        <f>MAX($B$6*$B$2-(1-$F$2)/(1-$F$2^H$17)*($A274-$F$2^(H$17-1)*$B$4*$I$3),0.000001)</f>
        <v>7.026403760313169</v>
      </c>
      <c r="I274" s="1">
        <f>(1-$F$2^H$17)*($M$2+$B$7*LN(H274))/(1-$F$2)+(1-$F$2^(H$17-1))*$R$4+$F$2^(H$17-1)*$M$4</f>
        <v>115.71101219929659</v>
      </c>
      <c r="J274" s="1">
        <f>MAX($B$6*$B$2-(1-$F$2)/(1-$F$2^J$17)*($A274-$F$2^(J$17-1)*$B$4*$I$3),0.000001)</f>
        <v>10.234307440692533</v>
      </c>
      <c r="K274" s="1">
        <f>(1-$F$2^J$17)*($M$2+$B$7*LN(J274))/(1-$F$2)+(1-$F$2^(J$17-1))*$R$4+$F$2^(J$17-1)*$M$4</f>
        <v>115.92788439264396</v>
      </c>
      <c r="L274" s="1">
        <f>MAX($B$6*$B$2-(1-$F$2)/(1-$F$2^L$17)*($A274-$F$2^(L$17-1)*$B$4*$I$3),0.000001)</f>
        <v>12.354320551880516</v>
      </c>
      <c r="M274" s="1">
        <f>(1-$F$2^L$17)*($M$2+$B$7*LN(L274))/(1-$F$2)+(1-$F$2^(L$17-1))*$R$4+$F$2^(L$17-1)*$M$4</f>
        <v>115.98153774552118</v>
      </c>
      <c r="N274" s="1">
        <f>MAX($B$6*$B$2-(1-$F$2)/(1-$F$2^N$17)*($A274-$F$2^(N$17-1)*$B$4*$I$3),0.000001)</f>
        <v>13.852864114937933</v>
      </c>
      <c r="O274" s="1">
        <f>(1-$F$2^N$17)*($M$2+$B$7*LN(N274))/(1-$F$2)+(1-$F$2^(N$17-1))*$R$4+$F$2^(N$17-1)*$M$4</f>
        <v>115.98112686829403</v>
      </c>
      <c r="P274" s="1">
        <f t="shared" si="57"/>
        <v>27</v>
      </c>
      <c r="Q274" s="1">
        <f>$R$3/(1-$B$4)</f>
        <v>115.82106318787385</v>
      </c>
      <c r="R274" s="1">
        <f>LN((1-$B$6)*$B$3*$B$2)+$B$7*LN($B$6*$B$3*$B$2+$F$2*Y274)+$B$4*$R$3/(1-$B$4)</f>
        <v>116.52144436188107</v>
      </c>
      <c r="T274" s="1">
        <f t="shared" si="46"/>
        <v>115.82106318787385</v>
      </c>
      <c r="U274" s="1">
        <f t="shared" si="47"/>
        <v>0</v>
      </c>
      <c r="V274" s="1">
        <f t="shared" si="45"/>
        <v>27</v>
      </c>
      <c r="W274" s="1"/>
      <c r="X274" s="1">
        <f t="shared" si="48"/>
        <v>115.98153774552118</v>
      </c>
      <c r="Y274" s="1">
        <f>IF(X274=C274,$I$3,(Z274-$B$6*$B$2+A274)/$F$2)</f>
        <v>91.49462683409259</v>
      </c>
      <c r="Z274" s="1">
        <f t="shared" si="49"/>
        <v>12.354320551880516</v>
      </c>
      <c r="AA274" s="1">
        <f t="shared" si="50"/>
      </c>
      <c r="AB274" s="1">
        <f t="shared" si="51"/>
      </c>
      <c r="AC274" s="1">
        <f t="shared" si="52"/>
      </c>
      <c r="AD274" s="1">
        <f t="shared" si="53"/>
      </c>
      <c r="AE274" s="1">
        <f t="shared" si="54"/>
      </c>
      <c r="AF274">
        <f t="shared" si="55"/>
        <v>12.354320551880516</v>
      </c>
      <c r="AG274">
        <f t="shared" si="56"/>
      </c>
    </row>
    <row r="275" spans="1:33" ht="12.75">
      <c r="A275" s="1">
        <f>A274+$I$3/100</f>
        <v>100.51904106279805</v>
      </c>
      <c r="B275" s="1">
        <f>MAX($B$6*$B$2-A275+$B$4*$I$3,0.00001)</f>
        <v>1E-05</v>
      </c>
      <c r="C275" s="1">
        <f>$M$2+$B$7*LN(B275)+$M$4</f>
        <v>111.03842940027327</v>
      </c>
      <c r="D275" s="1">
        <f>MAX($B$6*$B$2-(1-$F$2)/(1-$F$2^D$17)*($A275-$F$2^(D$17-1)*$B$4*$I$3),0.000001)</f>
        <v>1E-06</v>
      </c>
      <c r="E275" s="1">
        <f>(1-$F$2^D$17)*($M$2+$B$7*LN(D275))/(1-$F$2)+(1-$F$2^(D$17-1))*$R$4+$F$2^(D$17-1)*$M$4</f>
        <v>102.0153814750243</v>
      </c>
      <c r="F275" s="1">
        <f>MAX($B$6*$B$2-(1-$F$2)/(1-$F$2^F$17)*($A275-$F$2^(F$17-1)*$B$4*$I$3),0.000001)</f>
        <v>1.5321495093229878</v>
      </c>
      <c r="G275" s="1">
        <f>(1-$F$2^F$17)*($M$2+$B$7*LN(F275))/(1-$F$2)+(1-$F$2^(F$17-1))*$R$4+$F$2^(F$17-1)*$M$4</f>
        <v>114.25917129222641</v>
      </c>
      <c r="H275" s="1">
        <f>MAX($B$6*$B$2-(1-$F$2)/(1-$F$2^H$17)*($A275-$F$2^(H$17-1)*$B$4*$I$3),0.000001)</f>
        <v>6.939656256415205</v>
      </c>
      <c r="I275" s="1">
        <f>(1-$F$2^H$17)*($M$2+$B$7*LN(H275))/(1-$F$2)+(1-$F$2^(H$17-1))*$R$4+$F$2^(H$17-1)*$M$4</f>
        <v>115.68956987785859</v>
      </c>
      <c r="J275" s="1">
        <f>MAX($B$6*$B$2-(1-$F$2)/(1-$F$2^J$17)*($A275-$F$2^(J$17-1)*$B$4*$I$3),0.000001)</f>
        <v>10.161543609919502</v>
      </c>
      <c r="K275" s="1">
        <f>(1-$F$2^J$17)*($M$2+$B$7*LN(J275))/(1-$F$2)+(1-$F$2^(J$17-1))*$R$4+$F$2^(J$17-1)*$M$4</f>
        <v>115.91320188850858</v>
      </c>
      <c r="L275" s="1">
        <f>MAX($B$6*$B$2-(1-$F$2)/(1-$F$2^L$17)*($A275-$F$2^(L$17-1)*$B$4*$I$3),0.000001)</f>
        <v>12.290798136474397</v>
      </c>
      <c r="M275" s="1">
        <f>(1-$F$2^L$17)*($M$2+$B$7*LN(L275))/(1-$F$2)+(1-$F$2^(L$17-1))*$R$4+$F$2^(L$17-1)*$M$4</f>
        <v>115.9693867973416</v>
      </c>
      <c r="N275" s="1">
        <f>MAX($B$6*$B$2-(1-$F$2)/(1-$F$2^N$17)*($A275-$F$2^(N$17-1)*$B$4*$I$3),0.000001)</f>
        <v>13.795874047581236</v>
      </c>
      <c r="O275" s="1">
        <f>(1-$F$2^N$17)*($M$2+$B$7*LN(N275))/(1-$F$2)+(1-$F$2^(N$17-1))*$R$4+$F$2^(N$17-1)*$M$4</f>
        <v>115.97029594649032</v>
      </c>
      <c r="P275" s="1">
        <f t="shared" si="57"/>
        <v>27</v>
      </c>
      <c r="Q275" s="1">
        <f>$R$3/(1-$B$4)</f>
        <v>115.82106318787385</v>
      </c>
      <c r="R275" s="1">
        <f>LN((1-$B$6)*$B$3*$B$2)+$B$7*LN($B$6*$B$3*$B$2+$F$2*Y275)+$B$4*$R$3/(1-$B$4)</f>
        <v>116.52932638361303</v>
      </c>
      <c r="T275" s="1">
        <f t="shared" si="46"/>
        <v>115.82106318787385</v>
      </c>
      <c r="U275" s="1">
        <f t="shared" si="47"/>
        <v>0</v>
      </c>
      <c r="V275" s="1">
        <f t="shared" si="45"/>
        <v>27</v>
      </c>
      <c r="W275" s="1"/>
      <c r="X275" s="1">
        <f t="shared" si="48"/>
        <v>115.97029594649032</v>
      </c>
      <c r="Y275" s="1">
        <f>IF(X275=C275,$I$3,(Z275-$B$6*$B$2+A275)/$F$2)</f>
        <v>93.42372865415987</v>
      </c>
      <c r="Z275" s="1">
        <f t="shared" si="49"/>
        <v>13.795874047581236</v>
      </c>
      <c r="AA275" s="1">
        <f t="shared" si="50"/>
      </c>
      <c r="AB275" s="1">
        <f t="shared" si="51"/>
      </c>
      <c r="AC275" s="1">
        <f t="shared" si="52"/>
      </c>
      <c r="AD275" s="1">
        <f t="shared" si="53"/>
      </c>
      <c r="AE275" s="1">
        <f t="shared" si="54"/>
      </c>
      <c r="AF275">
        <f t="shared" si="55"/>
      </c>
      <c r="AG275">
        <f t="shared" si="56"/>
        <v>13.795874047581236</v>
      </c>
    </row>
    <row r="276" spans="1:33" ht="12.75">
      <c r="A276" s="1">
        <f>A275+$I$3/100</f>
        <v>100.81850195970807</v>
      </c>
      <c r="B276" s="1">
        <f>MAX($B$6*$B$2-A276+$B$4*$I$3,0.00001)</f>
        <v>1E-05</v>
      </c>
      <c r="C276" s="1">
        <f>$M$2+$B$7*LN(B276)+$M$4</f>
        <v>111.03842940027327</v>
      </c>
      <c r="D276" s="1">
        <f>MAX($B$6*$B$2-(1-$F$2)/(1-$F$2^D$17)*($A276-$F$2^(D$17-1)*$B$4*$I$3),0.000001)</f>
        <v>1E-06</v>
      </c>
      <c r="E276" s="1">
        <f>(1-$F$2^D$17)*($M$2+$B$7*LN(D276))/(1-$F$2)+(1-$F$2^(D$17-1))*$R$4+$F$2^(D$17-1)*$M$4</f>
        <v>102.0153814750243</v>
      </c>
      <c r="F276" s="1">
        <f>MAX($B$6*$B$2-(1-$F$2)/(1-$F$2^F$17)*($A276-$F$2^(F$17-1)*$B$4*$I$3),0.000001)</f>
        <v>1.421932281478913</v>
      </c>
      <c r="G276" s="1">
        <f>(1-$F$2^F$17)*($M$2+$B$7*LN(F276))/(1-$F$2)+(1-$F$2^(F$17-1))*$R$4+$F$2^(F$17-1)*$M$4</f>
        <v>114.15775231033606</v>
      </c>
      <c r="H276" s="1">
        <f>MAX($B$6*$B$2-(1-$F$2)/(1-$F$2^H$17)*($A276-$F$2^(H$17-1)*$B$4*$I$3),0.000001)</f>
        <v>6.852908752517241</v>
      </c>
      <c r="I276" s="1">
        <f>(1-$F$2^H$17)*($M$2+$B$7*LN(H276))/(1-$F$2)+(1-$F$2^(H$17-1))*$R$4+$F$2^(H$17-1)*$M$4</f>
        <v>115.6678578289825</v>
      </c>
      <c r="J276" s="1">
        <f>MAX($B$6*$B$2-(1-$F$2)/(1-$F$2^J$17)*($A276-$F$2^(J$17-1)*$B$4*$I$3),0.000001)</f>
        <v>10.08877977914647</v>
      </c>
      <c r="K276" s="1">
        <f>(1-$F$2^J$17)*($M$2+$B$7*LN(J276))/(1-$F$2)+(1-$F$2^(J$17-1))*$R$4+$F$2^(J$17-1)*$M$4</f>
        <v>115.89841386858573</v>
      </c>
      <c r="L276" s="1">
        <f>MAX($B$6*$B$2-(1-$F$2)/(1-$F$2^L$17)*($A276-$F$2^(L$17-1)*$B$4*$I$3),0.000001)</f>
        <v>12.227275721068274</v>
      </c>
      <c r="M276" s="1">
        <f>(1-$F$2^L$17)*($M$2+$B$7*LN(L276))/(1-$F$2)+(1-$F$2^(L$17-1))*$R$4+$F$2^(L$17-1)*$M$4</f>
        <v>115.957172886547</v>
      </c>
      <c r="N276" s="1">
        <f>MAX($B$6*$B$2-(1-$F$2)/(1-$F$2^N$17)*($A276-$F$2^(N$17-1)*$B$4*$I$3),0.000001)</f>
        <v>13.73888398022454</v>
      </c>
      <c r="O276" s="1">
        <f>(1-$F$2^N$17)*($M$2+$B$7*LN(N276))/(1-$F$2)+(1-$F$2^(N$17-1))*$R$4+$F$2^(N$17-1)*$M$4</f>
        <v>115.95942018995652</v>
      </c>
      <c r="P276" s="1">
        <f t="shared" si="57"/>
        <v>27</v>
      </c>
      <c r="Q276" s="1">
        <f>$R$3/(1-$B$4)</f>
        <v>115.82106318787385</v>
      </c>
      <c r="R276" s="1">
        <f>LN((1-$B$6)*$B$3*$B$2)+$B$7*LN($B$6*$B$3*$B$2+$F$2*Y276)+$B$4*$R$3/(1-$B$4)</f>
        <v>116.53041432017613</v>
      </c>
      <c r="T276" s="1">
        <f t="shared" si="46"/>
        <v>115.82106318787385</v>
      </c>
      <c r="U276" s="1">
        <f t="shared" si="47"/>
        <v>0</v>
      </c>
      <c r="V276" s="1">
        <f t="shared" si="45"/>
        <v>27</v>
      </c>
      <c r="W276" s="1"/>
      <c r="X276" s="1">
        <f t="shared" si="48"/>
        <v>115.95942018995652</v>
      </c>
      <c r="Y276" s="1">
        <f>IF(X276=C276,$I$3,(Z276-$B$6*$B$2+A276)/$F$2)</f>
        <v>93.69239439327714</v>
      </c>
      <c r="Z276" s="1">
        <f t="shared" si="49"/>
        <v>13.73888398022454</v>
      </c>
      <c r="AA276" s="1">
        <f t="shared" si="50"/>
      </c>
      <c r="AB276" s="1">
        <f t="shared" si="51"/>
      </c>
      <c r="AC276" s="1">
        <f t="shared" si="52"/>
      </c>
      <c r="AD276" s="1">
        <f t="shared" si="53"/>
      </c>
      <c r="AE276" s="1">
        <f t="shared" si="54"/>
      </c>
      <c r="AF276">
        <f t="shared" si="55"/>
      </c>
      <c r="AG276">
        <f t="shared" si="56"/>
        <v>13.73888398022454</v>
      </c>
    </row>
    <row r="277" spans="1:33" ht="12.75">
      <c r="A277" s="1">
        <f>A276+$I$3/100</f>
        <v>101.11796285661809</v>
      </c>
      <c r="B277" s="1">
        <f>MAX($B$6*$B$2-A277+$B$4*$I$3,0.00001)</f>
        <v>1E-05</v>
      </c>
      <c r="C277" s="1">
        <f>$M$2+$B$7*LN(B277)+$M$4</f>
        <v>111.03842940027327</v>
      </c>
      <c r="D277" s="1">
        <f>MAX($B$6*$B$2-(1-$F$2)/(1-$F$2^D$17)*($A277-$F$2^(D$17-1)*$B$4*$I$3),0.000001)</f>
        <v>1E-06</v>
      </c>
      <c r="E277" s="1">
        <f>(1-$F$2^D$17)*($M$2+$B$7*LN(D277))/(1-$F$2)+(1-$F$2^(D$17-1))*$R$4+$F$2^(D$17-1)*$M$4</f>
        <v>102.0153814750243</v>
      </c>
      <c r="F277" s="1">
        <f>MAX($B$6*$B$2-(1-$F$2)/(1-$F$2^F$17)*($A277-$F$2^(F$17-1)*$B$4*$I$3),0.000001)</f>
        <v>1.3117150536348419</v>
      </c>
      <c r="G277" s="1">
        <f>(1-$F$2^F$17)*($M$2+$B$7*LN(F277))/(1-$F$2)+(1-$F$2^(F$17-1))*$R$4+$F$2^(F$17-1)*$M$4</f>
        <v>114.0481466126636</v>
      </c>
      <c r="H277" s="1">
        <f>MAX($B$6*$B$2-(1-$F$2)/(1-$F$2^H$17)*($A277-$F$2^(H$17-1)*$B$4*$I$3),0.000001)</f>
        <v>6.766161248619277</v>
      </c>
      <c r="I277" s="1">
        <f>(1-$F$2^H$17)*($M$2+$B$7*LN(H277))/(1-$F$2)+(1-$F$2^(H$17-1))*$R$4+$F$2^(H$17-1)*$M$4</f>
        <v>115.64586918021102</v>
      </c>
      <c r="J277" s="1">
        <f>MAX($B$6*$B$2-(1-$F$2)/(1-$F$2^J$17)*($A277-$F$2^(J$17-1)*$B$4*$I$3),0.000001)</f>
        <v>10.01601594837344</v>
      </c>
      <c r="K277" s="1">
        <f>(1-$F$2^J$17)*($M$2+$B$7*LN(J277))/(1-$F$2)+(1-$F$2^(J$17-1))*$R$4+$F$2^(J$17-1)*$M$4</f>
        <v>115.88351880531297</v>
      </c>
      <c r="L277" s="1">
        <f>MAX($B$6*$B$2-(1-$F$2)/(1-$F$2^L$17)*($A277-$F$2^(L$17-1)*$B$4*$I$3),0.000001)</f>
        <v>12.163753305662155</v>
      </c>
      <c r="M277" s="1">
        <f>(1-$F$2^L$17)*($M$2+$B$7*LN(L277))/(1-$F$2)+(1-$F$2^(L$17-1))*$R$4+$F$2^(L$17-1)*$M$4</f>
        <v>115.94489535722988</v>
      </c>
      <c r="N277" s="1">
        <f>MAX($B$6*$B$2-(1-$F$2)/(1-$F$2^N$17)*($A277-$F$2^(N$17-1)*$B$4*$I$3),0.000001)</f>
        <v>13.681893912867842</v>
      </c>
      <c r="O277" s="1">
        <f>(1-$F$2^N$17)*($M$2+$B$7*LN(N277))/(1-$F$2)+(1-$F$2^(N$17-1))*$R$4+$F$2^(N$17-1)*$M$4</f>
        <v>115.94849922596134</v>
      </c>
      <c r="P277" s="1">
        <f t="shared" si="57"/>
        <v>27</v>
      </c>
      <c r="Q277" s="1">
        <f>$R$3/(1-$B$4)</f>
        <v>115.82106318787385</v>
      </c>
      <c r="R277" s="1">
        <f>LN((1-$B$6)*$B$3*$B$2)+$B$7*LN($B$6*$B$3*$B$2+$F$2*Y277)+$B$4*$R$3/(1-$B$4)</f>
        <v>116.53149989466596</v>
      </c>
      <c r="T277" s="1">
        <f t="shared" si="46"/>
        <v>115.82106318787385</v>
      </c>
      <c r="U277" s="1">
        <f t="shared" si="47"/>
        <v>0</v>
      </c>
      <c r="V277" s="1">
        <f t="shared" si="45"/>
        <v>27</v>
      </c>
      <c r="W277" s="1"/>
      <c r="X277" s="1">
        <f t="shared" si="48"/>
        <v>115.94849922596134</v>
      </c>
      <c r="Y277" s="1">
        <f>IF(X277=C277,$I$3,(Z277-$B$6*$B$2+A277)/$F$2)</f>
        <v>93.96106013239438</v>
      </c>
      <c r="Z277" s="1">
        <f t="shared" si="49"/>
        <v>13.681893912867842</v>
      </c>
      <c r="AA277" s="1">
        <f t="shared" si="50"/>
      </c>
      <c r="AB277" s="1">
        <f t="shared" si="51"/>
      </c>
      <c r="AC277" s="1">
        <f t="shared" si="52"/>
      </c>
      <c r="AD277" s="1">
        <f t="shared" si="53"/>
      </c>
      <c r="AE277" s="1">
        <f t="shared" si="54"/>
      </c>
      <c r="AF277">
        <f t="shared" si="55"/>
      </c>
      <c r="AG277">
        <f t="shared" si="56"/>
        <v>13.681893912867842</v>
      </c>
    </row>
    <row r="278" spans="1:33" ht="12.75">
      <c r="A278" s="1">
        <f>A277+$I$3/100</f>
        <v>101.41742375352811</v>
      </c>
      <c r="B278" s="1">
        <f>MAX($B$6*$B$2-A278+$B$4*$I$3,0.00001)</f>
        <v>1E-05</v>
      </c>
      <c r="C278" s="1">
        <f>$M$2+$B$7*LN(B278)+$M$4</f>
        <v>111.03842940027327</v>
      </c>
      <c r="D278" s="1">
        <f>MAX($B$6*$B$2-(1-$F$2)/(1-$F$2^D$17)*($A278-$F$2^(D$17-1)*$B$4*$I$3),0.000001)</f>
        <v>1E-06</v>
      </c>
      <c r="E278" s="1">
        <f>(1-$F$2^D$17)*($M$2+$B$7*LN(D278))/(1-$F$2)+(1-$F$2^(D$17-1))*$R$4+$F$2^(D$17-1)*$M$4</f>
        <v>102.0153814750243</v>
      </c>
      <c r="F278" s="1">
        <f>MAX($B$6*$B$2-(1-$F$2)/(1-$F$2^F$17)*($A278-$F$2^(F$17-1)*$B$4*$I$3),0.000001)</f>
        <v>1.2014978257907671</v>
      </c>
      <c r="G278" s="1">
        <f>(1-$F$2^F$17)*($M$2+$B$7*LN(F278))/(1-$F$2)+(1-$F$2^(F$17-1))*$R$4+$F$2^(F$17-1)*$M$4</f>
        <v>113.92891552696335</v>
      </c>
      <c r="H278" s="1">
        <f>MAX($B$6*$B$2-(1-$F$2)/(1-$F$2^H$17)*($A278-$F$2^(H$17-1)*$B$4*$I$3),0.000001)</f>
        <v>6.679413744721312</v>
      </c>
      <c r="I278" s="1">
        <f>(1-$F$2^H$17)*($M$2+$B$7*LN(H278))/(1-$F$2)+(1-$F$2^(H$17-1))*$R$4+$F$2^(H$17-1)*$M$4</f>
        <v>115.62359679303597</v>
      </c>
      <c r="J278" s="1">
        <f>MAX($B$6*$B$2-(1-$F$2)/(1-$F$2^J$17)*($A278-$F$2^(J$17-1)*$B$4*$I$3),0.000001)</f>
        <v>9.943252117600409</v>
      </c>
      <c r="K278" s="1">
        <f>(1-$F$2^J$17)*($M$2+$B$7*LN(J278))/(1-$F$2)+(1-$F$2^(J$17-1))*$R$4+$F$2^(J$17-1)*$M$4</f>
        <v>115.86851513771384</v>
      </c>
      <c r="L278" s="1">
        <f>MAX($B$6*$B$2-(1-$F$2)/(1-$F$2^L$17)*($A278-$F$2^(L$17-1)*$B$4*$I$3),0.000001)</f>
        <v>12.100230890256036</v>
      </c>
      <c r="M278" s="1">
        <f>(1-$F$2^L$17)*($M$2+$B$7*LN(L278))/(1-$F$2)+(1-$F$2^(L$17-1))*$R$4+$F$2^(L$17-1)*$M$4</f>
        <v>115.93255354317986</v>
      </c>
      <c r="N278" s="1">
        <f>MAX($B$6*$B$2-(1-$F$2)/(1-$F$2^N$17)*($A278-$F$2^(N$17-1)*$B$4*$I$3),0.000001)</f>
        <v>13.624903845511145</v>
      </c>
      <c r="O278" s="1">
        <f>(1-$F$2^N$17)*($M$2+$B$7*LN(N278))/(1-$F$2)+(1-$F$2^(N$17-1))*$R$4+$F$2^(N$17-1)*$M$4</f>
        <v>115.9375326771061</v>
      </c>
      <c r="P278" s="1">
        <f t="shared" si="57"/>
        <v>27</v>
      </c>
      <c r="Q278" s="1">
        <f>$R$3/(1-$B$4)</f>
        <v>115.82106318787385</v>
      </c>
      <c r="R278" s="1">
        <f>LN((1-$B$6)*$B$3*$B$2)+$B$7*LN($B$6*$B$3*$B$2+$F$2*Y278)+$B$4*$R$3/(1-$B$4)</f>
        <v>116.53258311731709</v>
      </c>
      <c r="T278" s="1">
        <f t="shared" si="46"/>
        <v>115.82106318787385</v>
      </c>
      <c r="U278" s="1">
        <f t="shared" si="47"/>
        <v>0</v>
      </c>
      <c r="V278" s="1">
        <f t="shared" si="45"/>
        <v>27</v>
      </c>
      <c r="W278" s="1"/>
      <c r="X278" s="1">
        <f t="shared" si="48"/>
        <v>115.9375326771061</v>
      </c>
      <c r="Y278" s="1">
        <f>IF(X278=C278,$I$3,(Z278-$B$6*$B$2+A278)/$F$2)</f>
        <v>94.22972587151165</v>
      </c>
      <c r="Z278" s="1">
        <f t="shared" si="49"/>
        <v>13.624903845511145</v>
      </c>
      <c r="AA278" s="1">
        <f t="shared" si="50"/>
      </c>
      <c r="AB278" s="1">
        <f t="shared" si="51"/>
      </c>
      <c r="AC278" s="1">
        <f t="shared" si="52"/>
      </c>
      <c r="AD278" s="1">
        <f t="shared" si="53"/>
      </c>
      <c r="AE278" s="1">
        <f t="shared" si="54"/>
      </c>
      <c r="AF278">
        <f t="shared" si="55"/>
      </c>
      <c r="AG278">
        <f t="shared" si="56"/>
        <v>13.624903845511145</v>
      </c>
    </row>
    <row r="279" spans="1:33" ht="12.75">
      <c r="A279" s="1">
        <f>A278+$I$3/100</f>
        <v>101.71688465043813</v>
      </c>
      <c r="B279" s="1">
        <f>MAX($B$6*$B$2-A279+$B$4*$I$3,0.00001)</f>
        <v>1E-05</v>
      </c>
      <c r="C279" s="1">
        <f>$M$2+$B$7*LN(B279)+$M$4</f>
        <v>111.03842940027327</v>
      </c>
      <c r="D279" s="1">
        <f>MAX($B$6*$B$2-(1-$F$2)/(1-$F$2^D$17)*($A279-$F$2^(D$17-1)*$B$4*$I$3),0.000001)</f>
        <v>1E-06</v>
      </c>
      <c r="E279" s="1">
        <f>(1-$F$2^D$17)*($M$2+$B$7*LN(D279))/(1-$F$2)+(1-$F$2^(D$17-1))*$R$4+$F$2^(D$17-1)*$M$4</f>
        <v>102.0153814750243</v>
      </c>
      <c r="F279" s="1">
        <f>MAX($B$6*$B$2-(1-$F$2)/(1-$F$2^F$17)*($A279-$F$2^(F$17-1)*$B$4*$I$3),0.000001)</f>
        <v>1.091280597946696</v>
      </c>
      <c r="G279" s="1">
        <f>(1-$F$2^F$17)*($M$2+$B$7*LN(F279))/(1-$F$2)+(1-$F$2^(F$17-1))*$R$4+$F$2^(F$17-1)*$M$4</f>
        <v>113.79820429664187</v>
      </c>
      <c r="H279" s="1">
        <f>MAX($B$6*$B$2-(1-$F$2)/(1-$F$2^H$17)*($A279-$F$2^(H$17-1)*$B$4*$I$3),0.000001)</f>
        <v>6.592666240823348</v>
      </c>
      <c r="I279" s="1">
        <f>(1-$F$2^H$17)*($M$2+$B$7*LN(H279))/(1-$F$2)+(1-$F$2^(H$17-1))*$R$4+$F$2^(H$17-1)*$M$4</f>
        <v>115.60103324898594</v>
      </c>
      <c r="J279" s="1">
        <f>MAX($B$6*$B$2-(1-$F$2)/(1-$F$2^J$17)*($A279-$F$2^(J$17-1)*$B$4*$I$3),0.000001)</f>
        <v>9.870488286827381</v>
      </c>
      <c r="K279" s="1">
        <f>(1-$F$2^J$17)*($M$2+$B$7*LN(J279))/(1-$F$2)+(1-$F$2^(J$17-1))*$R$4+$F$2^(J$17-1)*$M$4</f>
        <v>115.85340127041611</v>
      </c>
      <c r="L279" s="1">
        <f>MAX($B$6*$B$2-(1-$F$2)/(1-$F$2^L$17)*($A279-$F$2^(L$17-1)*$B$4*$I$3),0.000001)</f>
        <v>12.036708474849913</v>
      </c>
      <c r="M279" s="1">
        <f>(1-$F$2^L$17)*($M$2+$B$7*LN(L279))/(1-$F$2)+(1-$F$2^(L$17-1))*$R$4+$F$2^(L$17-1)*$M$4</f>
        <v>115.92014676766662</v>
      </c>
      <c r="N279" s="1">
        <f>MAX($B$6*$B$2-(1-$F$2)/(1-$F$2^N$17)*($A279-$F$2^(N$17-1)*$B$4*$I$3),0.000001)</f>
        <v>13.567913778154448</v>
      </c>
      <c r="O279" s="1">
        <f>(1-$F$2^N$17)*($M$2+$B$7*LN(N279))/(1-$F$2)+(1-$F$2^(N$17-1))*$R$4+$F$2^(N$17-1)*$M$4</f>
        <v>115.92652016124643</v>
      </c>
      <c r="P279" s="1">
        <f t="shared" si="57"/>
        <v>27</v>
      </c>
      <c r="Q279" s="1">
        <f>$R$3/(1-$B$4)</f>
        <v>115.82106318787385</v>
      </c>
      <c r="R279" s="1">
        <f>LN((1-$B$6)*$B$3*$B$2)+$B$7*LN($B$6*$B$3*$B$2+$F$2*Y279)+$B$4*$R$3/(1-$B$4)</f>
        <v>116.5336639982978</v>
      </c>
      <c r="T279" s="1">
        <f t="shared" si="46"/>
        <v>115.82106318787385</v>
      </c>
      <c r="U279" s="1">
        <f t="shared" si="47"/>
        <v>0</v>
      </c>
      <c r="V279" s="1">
        <f t="shared" si="45"/>
        <v>27</v>
      </c>
      <c r="W279" s="1"/>
      <c r="X279" s="1">
        <f t="shared" si="48"/>
        <v>115.92652016124643</v>
      </c>
      <c r="Y279" s="1">
        <f>IF(X279=C279,$I$3,(Z279-$B$6*$B$2+A279)/$F$2)</f>
        <v>94.4983916106289</v>
      </c>
      <c r="Z279" s="1">
        <f t="shared" si="49"/>
        <v>13.567913778154448</v>
      </c>
      <c r="AA279" s="1">
        <f t="shared" si="50"/>
      </c>
      <c r="AB279" s="1">
        <f t="shared" si="51"/>
      </c>
      <c r="AC279" s="1">
        <f t="shared" si="52"/>
      </c>
      <c r="AD279" s="1">
        <f t="shared" si="53"/>
      </c>
      <c r="AE279" s="1">
        <f t="shared" si="54"/>
      </c>
      <c r="AF279">
        <f t="shared" si="55"/>
      </c>
      <c r="AG279">
        <f t="shared" si="56"/>
        <v>13.567913778154448</v>
      </c>
    </row>
    <row r="280" spans="1:33" ht="12.75">
      <c r="A280" s="1">
        <f>A279+$I$3/100</f>
        <v>102.01634554734815</v>
      </c>
      <c r="B280" s="1">
        <f>MAX($B$6*$B$2-A280+$B$4*$I$3,0.00001)</f>
        <v>1E-05</v>
      </c>
      <c r="C280" s="1">
        <f>$M$2+$B$7*LN(B280)+$M$4</f>
        <v>111.03842940027327</v>
      </c>
      <c r="D280" s="1">
        <f>MAX($B$6*$B$2-(1-$F$2)/(1-$F$2^D$17)*($A280-$F$2^(D$17-1)*$B$4*$I$3),0.000001)</f>
        <v>1E-06</v>
      </c>
      <c r="E280" s="1">
        <f>(1-$F$2^D$17)*($M$2+$B$7*LN(D280))/(1-$F$2)+(1-$F$2^(D$17-1))*$R$4+$F$2^(D$17-1)*$M$4</f>
        <v>102.0153814750243</v>
      </c>
      <c r="F280" s="1">
        <f>MAX($B$6*$B$2-(1-$F$2)/(1-$F$2^F$17)*($A280-$F$2^(F$17-1)*$B$4*$I$3),0.000001)</f>
        <v>0.9810633701026212</v>
      </c>
      <c r="G280" s="1">
        <f>(1-$F$2^F$17)*($M$2+$B$7*LN(F280))/(1-$F$2)+(1-$F$2^(F$17-1))*$R$4+$F$2^(F$17-1)*$M$4</f>
        <v>113.65356434505081</v>
      </c>
      <c r="H280" s="1">
        <f>MAX($B$6*$B$2-(1-$F$2)/(1-$F$2^H$17)*($A280-$F$2^(H$17-1)*$B$4*$I$3),0.000001)</f>
        <v>6.505918736925388</v>
      </c>
      <c r="I280" s="1">
        <f>(1-$F$2^H$17)*($M$2+$B$7*LN(H280))/(1-$F$2)+(1-$F$2^(H$17-1))*$R$4+$F$2^(H$17-1)*$M$4</f>
        <v>115.57817083479253</v>
      </c>
      <c r="J280" s="1">
        <f>MAX($B$6*$B$2-(1-$F$2)/(1-$F$2^J$17)*($A280-$F$2^(J$17-1)*$B$4*$I$3),0.000001)</f>
        <v>9.79772445605435</v>
      </c>
      <c r="K280" s="1">
        <f>(1-$F$2^J$17)*($M$2+$B$7*LN(J280))/(1-$F$2)+(1-$F$2^(J$17-1))*$R$4+$F$2^(J$17-1)*$M$4</f>
        <v>115.83817557263389</v>
      </c>
      <c r="L280" s="1">
        <f>MAX($B$6*$B$2-(1-$F$2)/(1-$F$2^L$17)*($A280-$F$2^(L$17-1)*$B$4*$I$3),0.000001)</f>
        <v>11.973186059443794</v>
      </c>
      <c r="M280" s="1">
        <f>(1-$F$2^L$17)*($M$2+$B$7*LN(L280))/(1-$F$2)+(1-$F$2^(L$17-1))*$R$4+$F$2^(L$17-1)*$M$4</f>
        <v>115.90767434321728</v>
      </c>
      <c r="N280" s="1">
        <f>MAX($B$6*$B$2-(1-$F$2)/(1-$F$2^N$17)*($A280-$F$2^(N$17-1)*$B$4*$I$3),0.000001)</f>
        <v>13.510923710797751</v>
      </c>
      <c r="O280" s="1">
        <f>(1-$F$2^N$17)*($M$2+$B$7*LN(N280))/(1-$F$2)+(1-$F$2^(N$17-1))*$R$4+$F$2^(N$17-1)*$M$4</f>
        <v>115.91546129141236</v>
      </c>
      <c r="P280" s="1">
        <f t="shared" si="57"/>
        <v>27</v>
      </c>
      <c r="Q280" s="1">
        <f>$R$3/(1-$B$4)</f>
        <v>115.82106318787385</v>
      </c>
      <c r="R280" s="1">
        <f>LN((1-$B$6)*$B$3*$B$2)+$B$7*LN($B$6*$B$3*$B$2+$F$2*Y280)+$B$4*$R$3/(1-$B$4)</f>
        <v>116.53474254771051</v>
      </c>
      <c r="T280" s="1">
        <f t="shared" si="46"/>
        <v>115.82106318787385</v>
      </c>
      <c r="U280" s="1">
        <f t="shared" si="47"/>
        <v>0</v>
      </c>
      <c r="V280" s="1">
        <f t="shared" si="45"/>
        <v>27</v>
      </c>
      <c r="W280" s="1"/>
      <c r="X280" s="1">
        <f t="shared" si="48"/>
        <v>115.91546129141236</v>
      </c>
      <c r="Y280" s="1">
        <f>IF(X280=C280,$I$3,(Z280-$B$6*$B$2+A280)/$F$2)</f>
        <v>94.76705734974617</v>
      </c>
      <c r="Z280" s="1">
        <f t="shared" si="49"/>
        <v>13.510923710797751</v>
      </c>
      <c r="AA280" s="1">
        <f t="shared" si="50"/>
      </c>
      <c r="AB280" s="1">
        <f t="shared" si="51"/>
      </c>
      <c r="AC280" s="1">
        <f t="shared" si="52"/>
      </c>
      <c r="AD280" s="1">
        <f t="shared" si="53"/>
      </c>
      <c r="AE280" s="1">
        <f t="shared" si="54"/>
      </c>
      <c r="AF280">
        <f t="shared" si="55"/>
      </c>
      <c r="AG280">
        <f t="shared" si="56"/>
        <v>13.510923710797751</v>
      </c>
    </row>
    <row r="281" spans="1:33" ht="12.75">
      <c r="A281" s="1">
        <f>A280+$I$3/100</f>
        <v>102.31580644425817</v>
      </c>
      <c r="B281" s="1">
        <f>MAX($B$6*$B$2-A281+$B$4*$I$3,0.00001)</f>
        <v>1E-05</v>
      </c>
      <c r="C281" s="1">
        <f>$M$2+$B$7*LN(B281)+$M$4</f>
        <v>111.03842940027327</v>
      </c>
      <c r="D281" s="1">
        <f>MAX($B$6*$B$2-(1-$F$2)/(1-$F$2^D$17)*($A281-$F$2^(D$17-1)*$B$4*$I$3),0.000001)</f>
        <v>1E-06</v>
      </c>
      <c r="E281" s="1">
        <f>(1-$F$2^D$17)*($M$2+$B$7*LN(D281))/(1-$F$2)+(1-$F$2^(D$17-1))*$R$4+$F$2^(D$17-1)*$M$4</f>
        <v>102.0153814750243</v>
      </c>
      <c r="F281" s="1">
        <f>MAX($B$6*$B$2-(1-$F$2)/(1-$F$2^F$17)*($A281-$F$2^(F$17-1)*$B$4*$I$3),0.000001)</f>
        <v>0.8708461422585501</v>
      </c>
      <c r="G281" s="1">
        <f>(1-$F$2^F$17)*($M$2+$B$7*LN(F281))/(1-$F$2)+(1-$F$2^(F$17-1))*$R$4+$F$2^(F$17-1)*$M$4</f>
        <v>113.49166916571997</v>
      </c>
      <c r="H281" s="1">
        <f>MAX($B$6*$B$2-(1-$F$2)/(1-$F$2^H$17)*($A281-$F$2^(H$17-1)*$B$4*$I$3),0.000001)</f>
        <v>6.4191712330274235</v>
      </c>
      <c r="I281" s="1">
        <f>(1-$F$2^H$17)*($M$2+$B$7*LN(H281))/(1-$F$2)+(1-$F$2^(H$17-1))*$R$4+$F$2^(H$17-1)*$M$4</f>
        <v>115.55500152656059</v>
      </c>
      <c r="J281" s="1">
        <f>MAX($B$6*$B$2-(1-$F$2)/(1-$F$2^J$17)*($A281-$F$2^(J$17-1)*$B$4*$I$3),0.000001)</f>
        <v>9.72496062528132</v>
      </c>
      <c r="K281" s="1">
        <f>(1-$F$2^J$17)*($M$2+$B$7*LN(J281))/(1-$F$2)+(1-$F$2^(J$17-1))*$R$4+$F$2^(J$17-1)*$M$4</f>
        <v>115.8228363771115</v>
      </c>
      <c r="L281" s="1">
        <f>MAX($B$6*$B$2-(1-$F$2)/(1-$F$2^L$17)*($A281-$F$2^(L$17-1)*$B$4*$I$3),0.000001)</f>
        <v>11.909663644037671</v>
      </c>
      <c r="M281" s="1">
        <f>(1-$F$2^L$17)*($M$2+$B$7*LN(L281))/(1-$F$2)+(1-$F$2^(L$17-1))*$R$4+$F$2^(L$17-1)*$M$4</f>
        <v>115.89513557138784</v>
      </c>
      <c r="N281" s="1">
        <f>MAX($B$6*$B$2-(1-$F$2)/(1-$F$2^N$17)*($A281-$F$2^(N$17-1)*$B$4*$I$3),0.000001)</f>
        <v>13.453933643441054</v>
      </c>
      <c r="O281" s="1">
        <f>(1-$F$2^N$17)*($M$2+$B$7*LN(N281))/(1-$F$2)+(1-$F$2^(N$17-1))*$R$4+$F$2^(N$17-1)*$M$4</f>
        <v>115.9043556757267</v>
      </c>
      <c r="P281" s="1">
        <f t="shared" si="57"/>
        <v>27</v>
      </c>
      <c r="Q281" s="1">
        <f>$R$3/(1-$B$4)</f>
        <v>115.82106318787385</v>
      </c>
      <c r="R281" s="1">
        <f>LN((1-$B$6)*$B$3*$B$2)+$B$7*LN($B$6*$B$3*$B$2+$F$2*Y281)+$B$4*$R$3/(1-$B$4)</f>
        <v>116.53581877559242</v>
      </c>
      <c r="T281" s="1">
        <f t="shared" si="46"/>
        <v>115.82106318787385</v>
      </c>
      <c r="U281" s="1">
        <f t="shared" si="47"/>
        <v>0</v>
      </c>
      <c r="V281" s="1">
        <f t="shared" si="45"/>
        <v>27</v>
      </c>
      <c r="W281" s="1"/>
      <c r="X281" s="1">
        <f t="shared" si="48"/>
        <v>115.9043556757267</v>
      </c>
      <c r="Y281" s="1">
        <f>IF(X281=C281,$I$3,(Z281-$B$6*$B$2+A281)/$F$2)</f>
        <v>95.03572308886342</v>
      </c>
      <c r="Z281" s="1">
        <f t="shared" si="49"/>
        <v>13.453933643441054</v>
      </c>
      <c r="AA281" s="1">
        <f t="shared" si="50"/>
      </c>
      <c r="AB281" s="1">
        <f t="shared" si="51"/>
      </c>
      <c r="AC281" s="1">
        <f t="shared" si="52"/>
      </c>
      <c r="AD281" s="1">
        <f t="shared" si="53"/>
      </c>
      <c r="AE281" s="1">
        <f t="shared" si="54"/>
      </c>
      <c r="AF281">
        <f t="shared" si="55"/>
      </c>
      <c r="AG281">
        <f t="shared" si="56"/>
        <v>13.453933643441054</v>
      </c>
    </row>
    <row r="282" spans="1:33" ht="12.75">
      <c r="A282" s="1">
        <f>A281+$I$3/100</f>
        <v>102.61526734116819</v>
      </c>
      <c r="B282" s="1">
        <f>MAX($B$6*$B$2-A282+$B$4*$I$3,0.00001)</f>
        <v>1E-05</v>
      </c>
      <c r="C282" s="1">
        <f>$M$2+$B$7*LN(B282)+$M$4</f>
        <v>111.03842940027327</v>
      </c>
      <c r="D282" s="1">
        <f>MAX($B$6*$B$2-(1-$F$2)/(1-$F$2^D$17)*($A282-$F$2^(D$17-1)*$B$4*$I$3),0.000001)</f>
        <v>1E-06</v>
      </c>
      <c r="E282" s="1">
        <f>(1-$F$2^D$17)*($M$2+$B$7*LN(D282))/(1-$F$2)+(1-$F$2^(D$17-1))*$R$4+$F$2^(D$17-1)*$M$4</f>
        <v>102.0153814750243</v>
      </c>
      <c r="F282" s="1">
        <f>MAX($B$6*$B$2-(1-$F$2)/(1-$F$2^F$17)*($A282-$F$2^(F$17-1)*$B$4*$I$3),0.000001)</f>
        <v>0.7606289144144753</v>
      </c>
      <c r="G282" s="1">
        <f>(1-$F$2^F$17)*($M$2+$B$7*LN(F282))/(1-$F$2)+(1-$F$2^(F$17-1))*$R$4+$F$2^(F$17-1)*$M$4</f>
        <v>113.30783692187988</v>
      </c>
      <c r="H282" s="1">
        <f>MAX($B$6*$B$2-(1-$F$2)/(1-$F$2^H$17)*($A282-$F$2^(H$17-1)*$B$4*$I$3),0.000001)</f>
        <v>6.332423729129459</v>
      </c>
      <c r="I282" s="1">
        <f>(1-$F$2^H$17)*($M$2+$B$7*LN(H282))/(1-$F$2)+(1-$F$2^(H$17-1))*$R$4+$F$2^(H$17-1)*$M$4</f>
        <v>115.53151697286192</v>
      </c>
      <c r="J282" s="1">
        <f>MAX($B$6*$B$2-(1-$F$2)/(1-$F$2^J$17)*($A282-$F$2^(J$17-1)*$B$4*$I$3),0.000001)</f>
        <v>9.652196794508288</v>
      </c>
      <c r="K282" s="1">
        <f>(1-$F$2^J$17)*($M$2+$B$7*LN(J282))/(1-$F$2)+(1-$F$2^(J$17-1))*$R$4+$F$2^(J$17-1)*$M$4</f>
        <v>115.80738197902804</v>
      </c>
      <c r="L282" s="1">
        <f>MAX($B$6*$B$2-(1-$F$2)/(1-$F$2^L$17)*($A282-$F$2^(L$17-1)*$B$4*$I$3),0.000001)</f>
        <v>11.846141228631552</v>
      </c>
      <c r="M282" s="1">
        <f>(1-$F$2^L$17)*($M$2+$B$7*LN(L282))/(1-$F$2)+(1-$F$2^(L$17-1))*$R$4+$F$2^(L$17-1)*$M$4</f>
        <v>115.88252974252843</v>
      </c>
      <c r="N282" s="1">
        <f>MAX($B$6*$B$2-(1-$F$2)/(1-$F$2^N$17)*($A282-$F$2^(N$17-1)*$B$4*$I$3),0.000001)</f>
        <v>13.396943576084357</v>
      </c>
      <c r="O282" s="1">
        <f>(1-$F$2^N$17)*($M$2+$B$7*LN(N282))/(1-$F$2)+(1-$F$2^(N$17-1))*$R$4+$F$2^(N$17-1)*$M$4</f>
        <v>115.89320291732186</v>
      </c>
      <c r="P282" s="1">
        <f t="shared" si="57"/>
        <v>27</v>
      </c>
      <c r="Q282" s="1">
        <f>$R$3/(1-$B$4)</f>
        <v>115.82106318787385</v>
      </c>
      <c r="R282" s="1">
        <f>LN((1-$B$6)*$B$3*$B$2)+$B$7*LN($B$6*$B$3*$B$2+$F$2*Y282)+$B$4*$R$3/(1-$B$4)</f>
        <v>116.53689269191605</v>
      </c>
      <c r="T282" s="1">
        <f t="shared" si="46"/>
        <v>115.82106318787385</v>
      </c>
      <c r="U282" s="1">
        <f t="shared" si="47"/>
        <v>0</v>
      </c>
      <c r="V282" s="1">
        <f t="shared" si="45"/>
        <v>27</v>
      </c>
      <c r="W282" s="1"/>
      <c r="X282" s="1">
        <f t="shared" si="48"/>
        <v>115.89320291732186</v>
      </c>
      <c r="Y282" s="1">
        <f>IF(X282=C282,$I$3,(Z282-$B$6*$B$2+A282)/$F$2)</f>
        <v>95.30438882798066</v>
      </c>
      <c r="Z282" s="1">
        <f t="shared" si="49"/>
        <v>13.396943576084357</v>
      </c>
      <c r="AA282" s="1">
        <f t="shared" si="50"/>
      </c>
      <c r="AB282" s="1">
        <f t="shared" si="51"/>
      </c>
      <c r="AC282" s="1">
        <f t="shared" si="52"/>
      </c>
      <c r="AD282" s="1">
        <f t="shared" si="53"/>
      </c>
      <c r="AE282" s="1">
        <f t="shared" si="54"/>
      </c>
      <c r="AF282">
        <f t="shared" si="55"/>
      </c>
      <c r="AG282">
        <f t="shared" si="56"/>
        <v>13.396943576084357</v>
      </c>
    </row>
    <row r="283" spans="1:33" ht="12.75">
      <c r="A283" s="1">
        <f>A282+$I$3/100</f>
        <v>102.91472823807821</v>
      </c>
      <c r="B283" s="1">
        <f>MAX($B$6*$B$2-A283+$B$4*$I$3,0.00001)</f>
        <v>1E-05</v>
      </c>
      <c r="C283" s="1">
        <f>$M$2+$B$7*LN(B283)+$M$4</f>
        <v>111.03842940027327</v>
      </c>
      <c r="D283" s="1">
        <f>MAX($B$6*$B$2-(1-$F$2)/(1-$F$2^D$17)*($A283-$F$2^(D$17-1)*$B$4*$I$3),0.000001)</f>
        <v>1E-06</v>
      </c>
      <c r="E283" s="1">
        <f>(1-$F$2^D$17)*($M$2+$B$7*LN(D283))/(1-$F$2)+(1-$F$2^(D$17-1))*$R$4+$F$2^(D$17-1)*$M$4</f>
        <v>102.0153814750243</v>
      </c>
      <c r="F283" s="1">
        <f>MAX($B$6*$B$2-(1-$F$2)/(1-$F$2^F$17)*($A283-$F$2^(F$17-1)*$B$4*$I$3),0.000001)</f>
        <v>0.6504116865704042</v>
      </c>
      <c r="G283" s="1">
        <f>(1-$F$2^F$17)*($M$2+$B$7*LN(F283))/(1-$F$2)+(1-$F$2^(F$17-1))*$R$4+$F$2^(F$17-1)*$M$4</f>
        <v>113.09517672900212</v>
      </c>
      <c r="H283" s="1">
        <f>MAX($B$6*$B$2-(1-$F$2)/(1-$F$2^H$17)*($A283-$F$2^(H$17-1)*$B$4*$I$3),0.000001)</f>
        <v>6.245676225231495</v>
      </c>
      <c r="I283" s="1">
        <f>(1-$F$2^H$17)*($M$2+$B$7*LN(H283))/(1-$F$2)+(1-$F$2^(H$17-1))*$R$4+$F$2^(H$17-1)*$M$4</f>
        <v>115.50770847666256</v>
      </c>
      <c r="J283" s="1">
        <f>MAX($B$6*$B$2-(1-$F$2)/(1-$F$2^J$17)*($A283-$F$2^(J$17-1)*$B$4*$I$3),0.000001)</f>
        <v>9.579432963735258</v>
      </c>
      <c r="K283" s="1">
        <f>(1-$F$2^J$17)*($M$2+$B$7*LN(J283))/(1-$F$2)+(1-$F$2^(J$17-1))*$R$4+$F$2^(J$17-1)*$M$4</f>
        <v>115.79181063486016</v>
      </c>
      <c r="L283" s="1">
        <f>MAX($B$6*$B$2-(1-$F$2)/(1-$F$2^L$17)*($A283-$F$2^(L$17-1)*$B$4*$I$3),0.000001)</f>
        <v>11.78261881322543</v>
      </c>
      <c r="M283" s="1">
        <f>(1-$F$2^L$17)*($M$2+$B$7*LN(L283))/(1-$F$2)+(1-$F$2^(L$17-1))*$R$4+$F$2^(L$17-1)*$M$4</f>
        <v>115.8698561355424</v>
      </c>
      <c r="N283" s="1">
        <f>MAX($B$6*$B$2-(1-$F$2)/(1-$F$2^N$17)*($A283-$F$2^(N$17-1)*$B$4*$I$3),0.000001)</f>
        <v>13.339953508727664</v>
      </c>
      <c r="O283" s="1">
        <f>(1-$F$2^N$17)*($M$2+$B$7*LN(N283))/(1-$F$2)+(1-$F$2^(N$17-1))*$R$4+$F$2^(N$17-1)*$M$4</f>
        <v>115.88200261425453</v>
      </c>
      <c r="P283" s="1">
        <f t="shared" si="57"/>
        <v>27</v>
      </c>
      <c r="Q283" s="1">
        <f>$R$3/(1-$B$4)</f>
        <v>115.82106318787385</v>
      </c>
      <c r="R283" s="1">
        <f>LN((1-$B$6)*$B$3*$B$2)+$B$7*LN($B$6*$B$3*$B$2+$F$2*Y283)+$B$4*$R$3/(1-$B$4)</f>
        <v>116.53796430658983</v>
      </c>
      <c r="T283" s="1">
        <f t="shared" si="46"/>
        <v>115.82106318787385</v>
      </c>
      <c r="U283" s="1">
        <f t="shared" si="47"/>
        <v>0</v>
      </c>
      <c r="V283" s="1">
        <f t="shared" si="45"/>
        <v>27</v>
      </c>
      <c r="W283" s="1"/>
      <c r="X283" s="1">
        <f t="shared" si="48"/>
        <v>115.88200261425453</v>
      </c>
      <c r="Y283" s="1">
        <f>IF(X283=C283,$I$3,(Z283-$B$6*$B$2+A283)/$F$2)</f>
        <v>95.57305456709793</v>
      </c>
      <c r="Z283" s="1">
        <f t="shared" si="49"/>
        <v>13.339953508727664</v>
      </c>
      <c r="AA283" s="1">
        <f t="shared" si="50"/>
      </c>
      <c r="AB283" s="1">
        <f t="shared" si="51"/>
      </c>
      <c r="AC283" s="1">
        <f t="shared" si="52"/>
      </c>
      <c r="AD283" s="1">
        <f t="shared" si="53"/>
      </c>
      <c r="AE283" s="1">
        <f t="shared" si="54"/>
      </c>
      <c r="AF283">
        <f t="shared" si="55"/>
      </c>
      <c r="AG283">
        <f t="shared" si="56"/>
        <v>13.339953508727664</v>
      </c>
    </row>
    <row r="284" spans="1:33" ht="12.75">
      <c r="A284" s="1">
        <f>A283+$I$3/100</f>
        <v>103.21418913498823</v>
      </c>
      <c r="B284" s="1">
        <f>MAX($B$6*$B$2-A284+$B$4*$I$3,0.00001)</f>
        <v>1E-05</v>
      </c>
      <c r="C284" s="1">
        <f>$M$2+$B$7*LN(B284)+$M$4</f>
        <v>111.03842940027327</v>
      </c>
      <c r="D284" s="1">
        <f>MAX($B$6*$B$2-(1-$F$2)/(1-$F$2^D$17)*($A284-$F$2^(D$17-1)*$B$4*$I$3),0.000001)</f>
        <v>1E-06</v>
      </c>
      <c r="E284" s="1">
        <f>(1-$F$2^D$17)*($M$2+$B$7*LN(D284))/(1-$F$2)+(1-$F$2^(D$17-1))*$R$4+$F$2^(D$17-1)*$M$4</f>
        <v>102.0153814750243</v>
      </c>
      <c r="F284" s="1">
        <f>MAX($B$6*$B$2-(1-$F$2)/(1-$F$2^F$17)*($A284-$F$2^(F$17-1)*$B$4*$I$3),0.000001)</f>
        <v>0.5401944587263294</v>
      </c>
      <c r="G284" s="1">
        <f>(1-$F$2^F$17)*($M$2+$B$7*LN(F284))/(1-$F$2)+(1-$F$2^(F$17-1))*$R$4+$F$2^(F$17-1)*$M$4</f>
        <v>112.84293483697918</v>
      </c>
      <c r="H284" s="1">
        <f>MAX($B$6*$B$2-(1-$F$2)/(1-$F$2^H$17)*($A284-$F$2^(H$17-1)*$B$4*$I$3),0.000001)</f>
        <v>6.158928721333531</v>
      </c>
      <c r="I284" s="1">
        <f>(1-$F$2^H$17)*($M$2+$B$7*LN(H284))/(1-$F$2)+(1-$F$2^(H$17-1))*$R$4+$F$2^(H$17-1)*$M$4</f>
        <v>115.48356697598624</v>
      </c>
      <c r="J284" s="1">
        <f>MAX($B$6*$B$2-(1-$F$2)/(1-$F$2^J$17)*($A284-$F$2^(J$17-1)*$B$4*$I$3),0.000001)</f>
        <v>9.506669132962227</v>
      </c>
      <c r="K284" s="1">
        <f>(1-$F$2^J$17)*($M$2+$B$7*LN(J284))/(1-$F$2)+(1-$F$2^(J$17-1))*$R$4+$F$2^(J$17-1)*$M$4</f>
        <v>115.77612056120174</v>
      </c>
      <c r="L284" s="1">
        <f>MAX($B$6*$B$2-(1-$F$2)/(1-$F$2^L$17)*($A284-$F$2^(L$17-1)*$B$4*$I$3),0.000001)</f>
        <v>11.71909639781931</v>
      </c>
      <c r="M284" s="1">
        <f>(1-$F$2^L$17)*($M$2+$B$7*LN(L284))/(1-$F$2)+(1-$F$2^(L$17-1))*$R$4+$F$2^(L$17-1)*$M$4</f>
        <v>115.85711401763868</v>
      </c>
      <c r="N284" s="1">
        <f>MAX($B$6*$B$2-(1-$F$2)/(1-$F$2^N$17)*($A284-$F$2^(N$17-1)*$B$4*$I$3),0.000001)</f>
        <v>13.282963441370967</v>
      </c>
      <c r="O284" s="1">
        <f>(1-$F$2^N$17)*($M$2+$B$7*LN(N284))/(1-$F$2)+(1-$F$2^(N$17-1))*$R$4+$F$2^(N$17-1)*$M$4</f>
        <v>115.87075435941892</v>
      </c>
      <c r="P284" s="1">
        <f t="shared" si="57"/>
        <v>27</v>
      </c>
      <c r="Q284" s="1">
        <f>$R$3/(1-$B$4)</f>
        <v>115.82106318787385</v>
      </c>
      <c r="R284" s="1">
        <f>LN((1-$B$6)*$B$3*$B$2)+$B$7*LN($B$6*$B$3*$B$2+$F$2*Y284)+$B$4*$R$3/(1-$B$4)</f>
        <v>116.53903362945857</v>
      </c>
      <c r="T284" s="1">
        <f t="shared" si="46"/>
        <v>115.82106318787385</v>
      </c>
      <c r="U284" s="1">
        <f t="shared" si="47"/>
        <v>0</v>
      </c>
      <c r="V284" s="1">
        <f t="shared" si="45"/>
        <v>27</v>
      </c>
      <c r="W284" s="1"/>
      <c r="X284" s="1">
        <f t="shared" si="48"/>
        <v>115.87075435941892</v>
      </c>
      <c r="Y284" s="1">
        <f>IF(X284=C284,$I$3,(Z284-$B$6*$B$2+A284)/$F$2)</f>
        <v>95.84172030621518</v>
      </c>
      <c r="Z284" s="1">
        <f t="shared" si="49"/>
        <v>13.282963441370967</v>
      </c>
      <c r="AA284" s="1">
        <f t="shared" si="50"/>
      </c>
      <c r="AB284" s="1">
        <f t="shared" si="51"/>
      </c>
      <c r="AC284" s="1">
        <f t="shared" si="52"/>
      </c>
      <c r="AD284" s="1">
        <f t="shared" si="53"/>
      </c>
      <c r="AE284" s="1">
        <f t="shared" si="54"/>
      </c>
      <c r="AF284">
        <f t="shared" si="55"/>
      </c>
      <c r="AG284">
        <f t="shared" si="56"/>
        <v>13.282963441370967</v>
      </c>
    </row>
    <row r="285" spans="1:33" ht="12.75">
      <c r="A285" s="1">
        <f>A284+$I$3/100</f>
        <v>103.51365003189825</v>
      </c>
      <c r="B285" s="1">
        <f>MAX($B$6*$B$2-A285+$B$4*$I$3,0.00001)</f>
        <v>1E-05</v>
      </c>
      <c r="C285" s="1">
        <f>$M$2+$B$7*LN(B285)+$M$4</f>
        <v>111.03842940027327</v>
      </c>
      <c r="D285" s="1">
        <f>MAX($B$6*$B$2-(1-$F$2)/(1-$F$2^D$17)*($A285-$F$2^(D$17-1)*$B$4*$I$3),0.000001)</f>
        <v>1E-06</v>
      </c>
      <c r="E285" s="1">
        <f>(1-$F$2^D$17)*($M$2+$B$7*LN(D285))/(1-$F$2)+(1-$F$2^(D$17-1))*$R$4+$F$2^(D$17-1)*$M$4</f>
        <v>102.0153814750243</v>
      </c>
      <c r="F285" s="1">
        <f>MAX($B$6*$B$2-(1-$F$2)/(1-$F$2^F$17)*($A285-$F$2^(F$17-1)*$B$4*$I$3),0.000001)</f>
        <v>0.42997723088225825</v>
      </c>
      <c r="G285" s="1">
        <f>(1-$F$2^F$17)*($M$2+$B$7*LN(F285))/(1-$F$2)+(1-$F$2^(F$17-1))*$R$4+$F$2^(F$17-1)*$M$4</f>
        <v>112.53292859766734</v>
      </c>
      <c r="H285" s="1">
        <f>MAX($B$6*$B$2-(1-$F$2)/(1-$F$2^H$17)*($A285-$F$2^(H$17-1)*$B$4*$I$3),0.000001)</f>
        <v>6.072181217435567</v>
      </c>
      <c r="I285" s="1">
        <f>(1-$F$2^H$17)*($M$2+$B$7*LN(H285))/(1-$F$2)+(1-$F$2^(H$17-1))*$R$4+$F$2^(H$17-1)*$M$4</f>
        <v>115.45908302320629</v>
      </c>
      <c r="J285" s="1">
        <f>MAX($B$6*$B$2-(1-$F$2)/(1-$F$2^J$17)*($A285-$F$2^(J$17-1)*$B$4*$I$3),0.000001)</f>
        <v>9.433905302189196</v>
      </c>
      <c r="K285" s="1">
        <f>(1-$F$2^J$17)*($M$2+$B$7*LN(J285))/(1-$F$2)+(1-$F$2^(J$17-1))*$R$4+$F$2^(J$17-1)*$M$4</f>
        <v>115.7603099335381</v>
      </c>
      <c r="L285" s="1">
        <f>MAX($B$6*$B$2-(1-$F$2)/(1-$F$2^L$17)*($A285-$F$2^(L$17-1)*$B$4*$I$3),0.000001)</f>
        <v>11.655573982413188</v>
      </c>
      <c r="M285" s="1">
        <f>(1-$F$2^L$17)*($M$2+$B$7*LN(L285))/(1-$F$2)+(1-$F$2^(L$17-1))*$R$4+$F$2^(L$17-1)*$M$4</f>
        <v>115.84430264407763</v>
      </c>
      <c r="N285" s="1">
        <f>MAX($B$6*$B$2-(1-$F$2)/(1-$F$2^N$17)*($A285-$F$2^(N$17-1)*$B$4*$I$3),0.000001)</f>
        <v>13.22597337401427</v>
      </c>
      <c r="O285" s="1">
        <f>(1-$F$2^N$17)*($M$2+$B$7*LN(N285))/(1-$F$2)+(1-$F$2^(N$17-1))*$R$4+$F$2^(N$17-1)*$M$4</f>
        <v>115.85945774045797</v>
      </c>
      <c r="P285" s="1">
        <f t="shared" si="57"/>
        <v>27</v>
      </c>
      <c r="Q285" s="1">
        <f>$R$3/(1-$B$4)</f>
        <v>115.82106318787385</v>
      </c>
      <c r="R285" s="1">
        <f>LN((1-$B$6)*$B$3*$B$2)+$B$7*LN($B$6*$B$3*$B$2+$F$2*Y285)+$B$4*$R$3/(1-$B$4)</f>
        <v>116.54010067030408</v>
      </c>
      <c r="T285" s="1">
        <f t="shared" si="46"/>
        <v>115.82106318787385</v>
      </c>
      <c r="U285" s="1">
        <f t="shared" si="47"/>
        <v>0</v>
      </c>
      <c r="V285" s="1">
        <f t="shared" si="45"/>
        <v>27</v>
      </c>
      <c r="W285" s="1"/>
      <c r="X285" s="1">
        <f t="shared" si="48"/>
        <v>115.85945774045797</v>
      </c>
      <c r="Y285" s="1">
        <f>IF(X285=C285,$I$3,(Z285-$B$6*$B$2+A285)/$F$2)</f>
        <v>96.11038604533245</v>
      </c>
      <c r="Z285" s="1">
        <f t="shared" si="49"/>
        <v>13.22597337401427</v>
      </c>
      <c r="AA285" s="1">
        <f t="shared" si="50"/>
      </c>
      <c r="AB285" s="1">
        <f t="shared" si="51"/>
      </c>
      <c r="AC285" s="1">
        <f t="shared" si="52"/>
      </c>
      <c r="AD285" s="1">
        <f t="shared" si="53"/>
      </c>
      <c r="AE285" s="1">
        <f t="shared" si="54"/>
      </c>
      <c r="AF285">
        <f t="shared" si="55"/>
      </c>
      <c r="AG285">
        <f t="shared" si="56"/>
        <v>13.22597337401427</v>
      </c>
    </row>
    <row r="286" spans="1:33" ht="12.75">
      <c r="A286" s="1">
        <f>A285+$I$3/100</f>
        <v>103.81311092880827</v>
      </c>
      <c r="B286" s="1">
        <f>MAX($B$6*$B$2-A286+$B$4*$I$3,0.00001)</f>
        <v>1E-05</v>
      </c>
      <c r="C286" s="1">
        <f>$M$2+$B$7*LN(B286)+$M$4</f>
        <v>111.03842940027327</v>
      </c>
      <c r="D286" s="1">
        <f>MAX($B$6*$B$2-(1-$F$2)/(1-$F$2^D$17)*($A286-$F$2^(D$17-1)*$B$4*$I$3),0.000001)</f>
        <v>1E-06</v>
      </c>
      <c r="E286" s="1">
        <f>(1-$F$2^D$17)*($M$2+$B$7*LN(D286))/(1-$F$2)+(1-$F$2^(D$17-1))*$R$4+$F$2^(D$17-1)*$M$4</f>
        <v>102.0153814750243</v>
      </c>
      <c r="F286" s="1">
        <f>MAX($B$6*$B$2-(1-$F$2)/(1-$F$2^F$17)*($A286-$F$2^(F$17-1)*$B$4*$I$3),0.000001)</f>
        <v>0.3197600030381871</v>
      </c>
      <c r="G286" s="1">
        <f>(1-$F$2^F$17)*($M$2+$B$7*LN(F286))/(1-$F$2)+(1-$F$2^(F$17-1))*$R$4+$F$2^(F$17-1)*$M$4</f>
        <v>112.13059223101595</v>
      </c>
      <c r="H286" s="1">
        <f>MAX($B$6*$B$2-(1-$F$2)/(1-$F$2^H$17)*($A286-$F$2^(H$17-1)*$B$4*$I$3),0.000001)</f>
        <v>5.985433713537603</v>
      </c>
      <c r="I286" s="1">
        <f>(1-$F$2^H$17)*($M$2+$B$7*LN(H286))/(1-$F$2)+(1-$F$2^(H$17-1))*$R$4+$F$2^(H$17-1)*$M$4</f>
        <v>115.43424676284747</v>
      </c>
      <c r="J286" s="1">
        <f>MAX($B$6*$B$2-(1-$F$2)/(1-$F$2^J$17)*($A286-$F$2^(J$17-1)*$B$4*$I$3),0.000001)</f>
        <v>9.361141471416165</v>
      </c>
      <c r="K286" s="1">
        <f>(1-$F$2^J$17)*($M$2+$B$7*LN(J286))/(1-$F$2)+(1-$F$2^(J$17-1))*$R$4+$F$2^(J$17-1)*$M$4</f>
        <v>115.74437688497274</v>
      </c>
      <c r="L286" s="1">
        <f>MAX($B$6*$B$2-(1-$F$2)/(1-$F$2^L$17)*($A286-$F$2^(L$17-1)*$B$4*$I$3),0.000001)</f>
        <v>11.592051567007069</v>
      </c>
      <c r="M286" s="1">
        <f>(1-$F$2^L$17)*($M$2+$B$7*LN(L286))/(1-$F$2)+(1-$F$2^(L$17-1))*$R$4+$F$2^(L$17-1)*$M$4</f>
        <v>115.83142125790982</v>
      </c>
      <c r="N286" s="1">
        <f>MAX($B$6*$B$2-(1-$F$2)/(1-$F$2^N$17)*($A286-$F$2^(N$17-1)*$B$4*$I$3),0.000001)</f>
        <v>13.168983306657573</v>
      </c>
      <c r="O286" s="1">
        <f>(1-$F$2^N$17)*($M$2+$B$7*LN(N286))/(1-$F$2)+(1-$F$2^(N$17-1))*$R$4+$F$2^(N$17-1)*$M$4</f>
        <v>115.84811233967253</v>
      </c>
      <c r="P286" s="1">
        <f t="shared" si="57"/>
        <v>27</v>
      </c>
      <c r="Q286" s="1">
        <f>$R$3/(1-$B$4)</f>
        <v>115.82106318787385</v>
      </c>
      <c r="R286" s="1">
        <f>LN((1-$B$6)*$B$3*$B$2)+$B$7*LN($B$6*$B$3*$B$2+$F$2*Y286)+$B$4*$R$3/(1-$B$4)</f>
        <v>116.5411654388457</v>
      </c>
      <c r="T286" s="1">
        <f t="shared" si="46"/>
        <v>115.82106318787385</v>
      </c>
      <c r="U286" s="1">
        <f t="shared" si="47"/>
        <v>0</v>
      </c>
      <c r="V286" s="1">
        <f t="shared" si="45"/>
        <v>27</v>
      </c>
      <c r="W286" s="1"/>
      <c r="X286" s="1">
        <f t="shared" si="48"/>
        <v>115.84811233967253</v>
      </c>
      <c r="Y286" s="1">
        <f>IF(X286=C286,$I$3,(Z286-$B$6*$B$2+A286)/$F$2)</f>
        <v>96.37905178444969</v>
      </c>
      <c r="Z286" s="1">
        <f t="shared" si="49"/>
        <v>13.168983306657573</v>
      </c>
      <c r="AA286" s="1">
        <f t="shared" si="50"/>
      </c>
      <c r="AB286" s="1">
        <f t="shared" si="51"/>
      </c>
      <c r="AC286" s="1">
        <f t="shared" si="52"/>
      </c>
      <c r="AD286" s="1">
        <f t="shared" si="53"/>
      </c>
      <c r="AE286" s="1">
        <f t="shared" si="54"/>
      </c>
      <c r="AF286">
        <f t="shared" si="55"/>
      </c>
      <c r="AG286">
        <f t="shared" si="56"/>
        <v>13.168983306657573</v>
      </c>
    </row>
    <row r="287" spans="1:33" ht="12.75">
      <c r="A287" s="1">
        <f>A286+$I$3/100</f>
        <v>104.11257182571829</v>
      </c>
      <c r="B287" s="1">
        <f>MAX($B$6*$B$2-A287+$B$4*$I$3,0.00001)</f>
        <v>1E-05</v>
      </c>
      <c r="C287" s="1">
        <f>$M$2+$B$7*LN(B287)+$M$4</f>
        <v>111.03842940027327</v>
      </c>
      <c r="D287" s="1">
        <f>MAX($B$6*$B$2-(1-$F$2)/(1-$F$2^D$17)*($A287-$F$2^(D$17-1)*$B$4*$I$3),0.000001)</f>
        <v>1E-06</v>
      </c>
      <c r="E287" s="1">
        <f>(1-$F$2^D$17)*($M$2+$B$7*LN(D287))/(1-$F$2)+(1-$F$2^(D$17-1))*$R$4+$F$2^(D$17-1)*$M$4</f>
        <v>102.0153814750243</v>
      </c>
      <c r="F287" s="1">
        <f>MAX($B$6*$B$2-(1-$F$2)/(1-$F$2^F$17)*($A287-$F$2^(F$17-1)*$B$4*$I$3),0.000001)</f>
        <v>0.20954277519411235</v>
      </c>
      <c r="G287" s="1">
        <f>(1-$F$2^F$17)*($M$2+$B$7*LN(F287))/(1-$F$2)+(1-$F$2^(F$17-1))*$R$4+$F$2^(F$17-1)*$M$4</f>
        <v>111.55643062862805</v>
      </c>
      <c r="H287" s="1">
        <f>MAX($B$6*$B$2-(1-$F$2)/(1-$F$2^H$17)*($A287-$F$2^(H$17-1)*$B$4*$I$3),0.000001)</f>
        <v>5.898686209639642</v>
      </c>
      <c r="I287" s="1">
        <f>(1-$F$2^H$17)*($M$2+$B$7*LN(H287))/(1-$F$2)+(1-$F$2^(H$17-1))*$R$4+$F$2^(H$17-1)*$M$4</f>
        <v>115.40904790776742</v>
      </c>
      <c r="J287" s="1">
        <f>MAX($B$6*$B$2-(1-$F$2)/(1-$F$2^J$17)*($A287-$F$2^(J$17-1)*$B$4*$I$3),0.000001)</f>
        <v>9.288377640643134</v>
      </c>
      <c r="K287" s="1">
        <f>(1-$F$2^J$17)*($M$2+$B$7*LN(J287))/(1-$F$2)+(1-$F$2^(J$17-1))*$R$4+$F$2^(J$17-1)*$M$4</f>
        <v>115.72831950490446</v>
      </c>
      <c r="L287" s="1">
        <f>MAX($B$6*$B$2-(1-$F$2)/(1-$F$2^L$17)*($A287-$F$2^(L$17-1)*$B$4*$I$3),0.000001)</f>
        <v>11.528529151600946</v>
      </c>
      <c r="M287" s="1">
        <f>(1-$F$2^L$17)*($M$2+$B$7*LN(L287))/(1-$F$2)+(1-$F$2^(L$17-1))*$R$4+$F$2^(L$17-1)*$M$4</f>
        <v>115.81846908970763</v>
      </c>
      <c r="N287" s="1">
        <f>MAX($B$6*$B$2-(1-$F$2)/(1-$F$2^N$17)*($A287-$F$2^(N$17-1)*$B$4*$I$3),0.000001)</f>
        <v>13.111993239300876</v>
      </c>
      <c r="O287" s="1">
        <f>(1-$F$2^N$17)*($M$2+$B$7*LN(N287))/(1-$F$2)+(1-$F$2^(N$17-1))*$R$4+$F$2^(N$17-1)*$M$4</f>
        <v>115.8367177339288</v>
      </c>
      <c r="P287" s="1">
        <f t="shared" si="57"/>
        <v>27</v>
      </c>
      <c r="Q287" s="1">
        <f>$R$3/(1-$B$4)</f>
        <v>115.82106318787385</v>
      </c>
      <c r="R287" s="1">
        <f>LN((1-$B$6)*$B$3*$B$2)+$B$7*LN($B$6*$B$3*$B$2+$F$2*Y287)+$B$4*$R$3/(1-$B$4)</f>
        <v>116.54222794474074</v>
      </c>
      <c r="T287" s="1">
        <f t="shared" si="46"/>
        <v>115.82106318787385</v>
      </c>
      <c r="U287" s="1">
        <f t="shared" si="47"/>
        <v>0</v>
      </c>
      <c r="V287" s="1">
        <f t="shared" si="45"/>
        <v>27</v>
      </c>
      <c r="W287" s="1"/>
      <c r="X287" s="1">
        <f t="shared" si="48"/>
        <v>115.8367177339288</v>
      </c>
      <c r="Y287" s="1">
        <f>IF(X287=C287,$I$3,(Z287-$B$6*$B$2+A287)/$F$2)</f>
        <v>96.64771752356694</v>
      </c>
      <c r="Z287" s="1">
        <f t="shared" si="49"/>
        <v>13.111993239300876</v>
      </c>
      <c r="AA287" s="1">
        <f t="shared" si="50"/>
      </c>
      <c r="AB287" s="1">
        <f t="shared" si="51"/>
      </c>
      <c r="AC287" s="1">
        <f t="shared" si="52"/>
      </c>
      <c r="AD287" s="1">
        <f t="shared" si="53"/>
      </c>
      <c r="AE287" s="1">
        <f t="shared" si="54"/>
      </c>
      <c r="AF287">
        <f t="shared" si="55"/>
      </c>
      <c r="AG287">
        <f t="shared" si="56"/>
        <v>13.111993239300876</v>
      </c>
    </row>
    <row r="288" spans="1:33" ht="12.75">
      <c r="A288" s="1">
        <f>A287+$I$3/100</f>
        <v>104.41203272262831</v>
      </c>
      <c r="B288" s="1">
        <f>MAX($B$6*$B$2-A288+$B$4*$I$3,0.00001)</f>
        <v>1E-05</v>
      </c>
      <c r="C288" s="1">
        <f>$M$2+$B$7*LN(B288)+$M$4</f>
        <v>111.03842940027327</v>
      </c>
      <c r="D288" s="1">
        <f>MAX($B$6*$B$2-(1-$F$2)/(1-$F$2^D$17)*($A288-$F$2^(D$17-1)*$B$4*$I$3),0.000001)</f>
        <v>1E-06</v>
      </c>
      <c r="E288" s="1">
        <f>(1-$F$2^D$17)*($M$2+$B$7*LN(D288))/(1-$F$2)+(1-$F$2^(D$17-1))*$R$4+$F$2^(D$17-1)*$M$4</f>
        <v>102.0153814750243</v>
      </c>
      <c r="F288" s="1">
        <f>MAX($B$6*$B$2-(1-$F$2)/(1-$F$2^F$17)*($A288-$F$2^(F$17-1)*$B$4*$I$3),0.000001)</f>
        <v>0.09932554735004118</v>
      </c>
      <c r="G288" s="1">
        <f>(1-$F$2^F$17)*($M$2+$B$7*LN(F288))/(1-$F$2)+(1-$F$2^(F$17-1))*$R$4+$F$2^(F$17-1)*$M$4</f>
        <v>110.54227396956438</v>
      </c>
      <c r="H288" s="1">
        <f>MAX($B$6*$B$2-(1-$F$2)/(1-$F$2^H$17)*($A288-$F$2^(H$17-1)*$B$4*$I$3),0.000001)</f>
        <v>5.811938705741678</v>
      </c>
      <c r="I288" s="1">
        <f>(1-$F$2^H$17)*($M$2+$B$7*LN(H288))/(1-$F$2)+(1-$F$2^(H$17-1))*$R$4+$F$2^(H$17-1)*$M$4</f>
        <v>115.3834757135735</v>
      </c>
      <c r="J288" s="1">
        <f>MAX($B$6*$B$2-(1-$F$2)/(1-$F$2^J$17)*($A288-$F$2^(J$17-1)*$B$4*$I$3),0.000001)</f>
        <v>9.215613809870103</v>
      </c>
      <c r="K288" s="1">
        <f>(1-$F$2^J$17)*($M$2+$B$7*LN(J288))/(1-$F$2)+(1-$F$2^(J$17-1))*$R$4+$F$2^(J$17-1)*$M$4</f>
        <v>115.71213583765247</v>
      </c>
      <c r="L288" s="1">
        <f>MAX($B$6*$B$2-(1-$F$2)/(1-$F$2^L$17)*($A288-$F$2^(L$17-1)*$B$4*$I$3),0.000001)</f>
        <v>11.465006736194827</v>
      </c>
      <c r="M288" s="1">
        <f>(1-$F$2^L$17)*($M$2+$B$7*LN(L288))/(1-$F$2)+(1-$F$2^(L$17-1))*$R$4+$F$2^(L$17-1)*$M$4</f>
        <v>115.8054453572895</v>
      </c>
      <c r="N288" s="1">
        <f>MAX($B$6*$B$2-(1-$F$2)/(1-$F$2^N$17)*($A288-$F$2^(N$17-1)*$B$4*$I$3),0.000001)</f>
        <v>13.055003171944179</v>
      </c>
      <c r="O288" s="1">
        <f>(1-$F$2^N$17)*($M$2+$B$7*LN(N288))/(1-$F$2)+(1-$F$2^(N$17-1))*$R$4+$F$2^(N$17-1)*$M$4</f>
        <v>115.82527349456355</v>
      </c>
      <c r="P288" s="1">
        <f t="shared" si="57"/>
        <v>27</v>
      </c>
      <c r="Q288" s="1">
        <f>$R$3/(1-$B$4)</f>
        <v>115.82106318787385</v>
      </c>
      <c r="R288" s="1">
        <f>LN((1-$B$6)*$B$3*$B$2)+$B$7*LN($B$6*$B$3*$B$2+$F$2*Y288)+$B$4*$R$3/(1-$B$4)</f>
        <v>116.54328819758516</v>
      </c>
      <c r="T288" s="1">
        <f t="shared" si="46"/>
        <v>115.82106318787385</v>
      </c>
      <c r="U288" s="1">
        <f t="shared" si="47"/>
        <v>0</v>
      </c>
      <c r="V288" s="1">
        <f t="shared" si="45"/>
        <v>27</v>
      </c>
      <c r="W288" s="1"/>
      <c r="X288" s="1">
        <f t="shared" si="48"/>
        <v>115.82527349456355</v>
      </c>
      <c r="Y288" s="1">
        <f>IF(X288=C288,$I$3,(Z288-$B$6*$B$2+A288)/$F$2)</f>
        <v>96.9163832626842</v>
      </c>
      <c r="Z288" s="1">
        <f t="shared" si="49"/>
        <v>13.055003171944179</v>
      </c>
      <c r="AA288" s="1">
        <f t="shared" si="50"/>
      </c>
      <c r="AB288" s="1">
        <f t="shared" si="51"/>
      </c>
      <c r="AC288" s="1">
        <f t="shared" si="52"/>
      </c>
      <c r="AD288" s="1">
        <f t="shared" si="53"/>
      </c>
      <c r="AE288" s="1">
        <f t="shared" si="54"/>
      </c>
      <c r="AF288">
        <f t="shared" si="55"/>
      </c>
      <c r="AG288">
        <f t="shared" si="56"/>
        <v>13.055003171944179</v>
      </c>
    </row>
    <row r="289" spans="1:33" ht="12.75">
      <c r="A289" s="1">
        <f>A288+$I$3/100</f>
        <v>104.71149361953833</v>
      </c>
      <c r="B289" s="1">
        <f>MAX($B$6*$B$2-A289+$B$4*$I$3,0.00001)</f>
        <v>1E-05</v>
      </c>
      <c r="C289" s="1">
        <f>$M$2+$B$7*LN(B289)+$M$4</f>
        <v>111.03842940027327</v>
      </c>
      <c r="D289" s="1">
        <f>MAX($B$6*$B$2-(1-$F$2)/(1-$F$2^D$17)*($A289-$F$2^(D$17-1)*$B$4*$I$3),0.000001)</f>
        <v>1E-06</v>
      </c>
      <c r="E289" s="1">
        <f>(1-$F$2^D$17)*($M$2+$B$7*LN(D289))/(1-$F$2)+(1-$F$2^(D$17-1))*$R$4+$F$2^(D$17-1)*$M$4</f>
        <v>102.0153814750243</v>
      </c>
      <c r="F289" s="1">
        <f>MAX($B$6*$B$2-(1-$F$2)/(1-$F$2^F$17)*($A289-$F$2^(F$17-1)*$B$4*$I$3),0.000001)</f>
        <v>1E-06</v>
      </c>
      <c r="G289" s="1">
        <f>(1-$F$2^F$17)*($M$2+$B$7*LN(F289))/(1-$F$2)+(1-$F$2^(F$17-1))*$R$4+$F$2^(F$17-1)*$M$4</f>
        <v>94.91112224570067</v>
      </c>
      <c r="H289" s="1">
        <f>MAX($B$6*$B$2-(1-$F$2)/(1-$F$2^H$17)*($A289-$F$2^(H$17-1)*$B$4*$I$3),0.000001)</f>
        <v>5.725191201843714</v>
      </c>
      <c r="I289" s="1">
        <f>(1-$F$2^H$17)*($M$2+$B$7*LN(H289))/(1-$F$2)+(1-$F$2^(H$17-1))*$R$4+$F$2^(H$17-1)*$M$4</f>
        <v>115.35751895111576</v>
      </c>
      <c r="J289" s="1">
        <f>MAX($B$6*$B$2-(1-$F$2)/(1-$F$2^J$17)*($A289-$F$2^(J$17-1)*$B$4*$I$3),0.000001)</f>
        <v>9.142849979097072</v>
      </c>
      <c r="K289" s="1">
        <f>(1-$F$2^J$17)*($M$2+$B$7*LN(J289))/(1-$F$2)+(1-$F$2^(J$17-1))*$R$4+$F$2^(J$17-1)*$M$4</f>
        <v>115.6958238810269</v>
      </c>
      <c r="L289" s="1">
        <f>MAX($B$6*$B$2-(1-$F$2)/(1-$F$2^L$17)*($A289-$F$2^(L$17-1)*$B$4*$I$3),0.000001)</f>
        <v>11.401484320788704</v>
      </c>
      <c r="M289" s="1">
        <f>(1-$F$2^L$17)*($M$2+$B$7*LN(L289))/(1-$F$2)+(1-$F$2^(L$17-1))*$R$4+$F$2^(L$17-1)*$M$4</f>
        <v>115.79234926543648</v>
      </c>
      <c r="N289" s="1">
        <f>MAX($B$6*$B$2-(1-$F$2)/(1-$F$2^N$17)*($A289-$F$2^(N$17-1)*$B$4*$I$3),0.000001)</f>
        <v>12.998013104587482</v>
      </c>
      <c r="O289" s="1">
        <f>(1-$F$2^N$17)*($M$2+$B$7*LN(N289))/(1-$F$2)+(1-$F$2^(N$17-1))*$R$4+$F$2^(N$17-1)*$M$4</f>
        <v>115.81377918728744</v>
      </c>
      <c r="P289" s="1">
        <f t="shared" si="57"/>
        <v>27</v>
      </c>
      <c r="Q289" s="1">
        <f>$R$3/(1-$B$4)</f>
        <v>115.82106318787385</v>
      </c>
      <c r="R289" s="1">
        <f>LN((1-$B$6)*$B$3*$B$2)+$B$7*LN($B$6*$B$3*$B$2+$F$2*Y289)+$B$4*$R$3/(1-$B$4)</f>
        <v>116.54434620691393</v>
      </c>
      <c r="T289" s="1">
        <f t="shared" si="46"/>
        <v>115.82106318787385</v>
      </c>
      <c r="U289" s="1">
        <f t="shared" si="47"/>
        <v>0</v>
      </c>
      <c r="V289" s="1">
        <f t="shared" si="45"/>
        <v>27</v>
      </c>
      <c r="W289" s="1"/>
      <c r="X289" s="1">
        <f t="shared" si="48"/>
        <v>115.81377918728744</v>
      </c>
      <c r="Y289" s="1">
        <f>IF(X289=C289,$I$3,(Z289-$B$6*$B$2+A289)/$F$2)</f>
        <v>97.18504900180146</v>
      </c>
      <c r="Z289" s="1">
        <f t="shared" si="49"/>
        <v>12.998013104587482</v>
      </c>
      <c r="AA289" s="1">
        <f t="shared" si="50"/>
      </c>
      <c r="AB289" s="1">
        <f t="shared" si="51"/>
      </c>
      <c r="AC289" s="1">
        <f t="shared" si="52"/>
      </c>
      <c r="AD289" s="1">
        <f t="shared" si="53"/>
      </c>
      <c r="AE289" s="1">
        <f t="shared" si="54"/>
      </c>
      <c r="AF289">
        <f t="shared" si="55"/>
      </c>
      <c r="AG289">
        <f t="shared" si="56"/>
        <v>12.998013104587482</v>
      </c>
    </row>
    <row r="290" spans="1:33" ht="12.75">
      <c r="A290" s="1">
        <f>A289+$I$3/100</f>
        <v>105.01095451644835</v>
      </c>
      <c r="B290" s="1">
        <f>MAX($B$6*$B$2-A290+$B$4*$I$3,0.00001)</f>
        <v>1E-05</v>
      </c>
      <c r="C290" s="1">
        <f>$M$2+$B$7*LN(B290)+$M$4</f>
        <v>111.03842940027327</v>
      </c>
      <c r="D290" s="1">
        <f>MAX($B$6*$B$2-(1-$F$2)/(1-$F$2^D$17)*($A290-$F$2^(D$17-1)*$B$4*$I$3),0.000001)</f>
        <v>1E-06</v>
      </c>
      <c r="E290" s="1">
        <f>(1-$F$2^D$17)*($M$2+$B$7*LN(D290))/(1-$F$2)+(1-$F$2^(D$17-1))*$R$4+$F$2^(D$17-1)*$M$4</f>
        <v>102.0153814750243</v>
      </c>
      <c r="F290" s="1">
        <f>MAX($B$6*$B$2-(1-$F$2)/(1-$F$2^F$17)*($A290-$F$2^(F$17-1)*$B$4*$I$3),0.000001)</f>
        <v>1E-06</v>
      </c>
      <c r="G290" s="1">
        <f>(1-$F$2^F$17)*($M$2+$B$7*LN(F290))/(1-$F$2)+(1-$F$2^(F$17-1))*$R$4+$F$2^(F$17-1)*$M$4</f>
        <v>94.91112224570067</v>
      </c>
      <c r="H290" s="1">
        <f>MAX($B$6*$B$2-(1-$F$2)/(1-$F$2^H$17)*($A290-$F$2^(H$17-1)*$B$4*$I$3),0.000001)</f>
        <v>5.63844369794575</v>
      </c>
      <c r="I290" s="1">
        <f>(1-$F$2^H$17)*($M$2+$B$7*LN(H290))/(1-$F$2)+(1-$F$2^(H$17-1))*$R$4+$F$2^(H$17-1)*$M$4</f>
        <v>115.33116587687994</v>
      </c>
      <c r="J290" s="1">
        <f>MAX($B$6*$B$2-(1-$F$2)/(1-$F$2^J$17)*($A290-$F$2^(J$17-1)*$B$4*$I$3),0.000001)</f>
        <v>9.070086148324041</v>
      </c>
      <c r="K290" s="1">
        <f>(1-$F$2^J$17)*($M$2+$B$7*LN(J290))/(1-$F$2)+(1-$F$2^(J$17-1))*$R$4+$F$2^(J$17-1)*$M$4</f>
        <v>115.67938158484233</v>
      </c>
      <c r="L290" s="1">
        <f>MAX($B$6*$B$2-(1-$F$2)/(1-$F$2^L$17)*($A290-$F$2^(L$17-1)*$B$4*$I$3),0.000001)</f>
        <v>11.337961905382585</v>
      </c>
      <c r="M290" s="1">
        <f>(1-$F$2^L$17)*($M$2+$B$7*LN(L290))/(1-$F$2)+(1-$F$2^(L$17-1))*$R$4+$F$2^(L$17-1)*$M$4</f>
        <v>115.77918000560089</v>
      </c>
      <c r="N290" s="1">
        <f>MAX($B$6*$B$2-(1-$F$2)/(1-$F$2^N$17)*($A290-$F$2^(N$17-1)*$B$4*$I$3),0.000001)</f>
        <v>12.941023037230785</v>
      </c>
      <c r="O290" s="1">
        <f>(1-$F$2^N$17)*($M$2+$B$7*LN(N290))/(1-$F$2)+(1-$F$2^(N$17-1))*$R$4+$F$2^(N$17-1)*$M$4</f>
        <v>115.80223437208606</v>
      </c>
      <c r="P290" s="1">
        <f t="shared" si="57"/>
        <v>27</v>
      </c>
      <c r="Q290" s="1">
        <f>$R$3/(1-$B$4)</f>
        <v>115.82106318787385</v>
      </c>
      <c r="R290" s="1">
        <f>LN((1-$B$6)*$B$3*$B$2)+$B$7*LN($B$6*$B$3*$B$2+$F$2*Y290)+$B$4*$R$3/(1-$B$4)</f>
        <v>116.54540198220165</v>
      </c>
      <c r="T290" s="1">
        <f t="shared" si="46"/>
        <v>115.82106318787385</v>
      </c>
      <c r="U290" s="1">
        <f t="shared" si="47"/>
        <v>0</v>
      </c>
      <c r="V290" s="1">
        <f t="shared" si="45"/>
        <v>27</v>
      </c>
      <c r="W290" s="1"/>
      <c r="X290" s="1">
        <f t="shared" si="48"/>
        <v>115.80223437208606</v>
      </c>
      <c r="Y290" s="1">
        <f>IF(X290=C290,$I$3,(Z290-$B$6*$B$2+A290)/$F$2)</f>
        <v>97.45371474091873</v>
      </c>
      <c r="Z290" s="1">
        <f t="shared" si="49"/>
        <v>12.941023037230785</v>
      </c>
      <c r="AA290" s="1">
        <f t="shared" si="50"/>
      </c>
      <c r="AB290" s="1">
        <f t="shared" si="51"/>
      </c>
      <c r="AC290" s="1">
        <f t="shared" si="52"/>
      </c>
      <c r="AD290" s="1">
        <f t="shared" si="53"/>
      </c>
      <c r="AE290" s="1">
        <f t="shared" si="54"/>
      </c>
      <c r="AF290">
        <f t="shared" si="55"/>
      </c>
      <c r="AG290">
        <f t="shared" si="56"/>
        <v>12.941023037230785</v>
      </c>
    </row>
    <row r="291" spans="1:33" ht="12.75">
      <c r="A291" s="1">
        <f>A290+$I$3/100</f>
        <v>105.31041541335837</v>
      </c>
      <c r="B291" s="1">
        <f>MAX($B$6*$B$2-A291+$B$4*$I$3,0.00001)</f>
        <v>1E-05</v>
      </c>
      <c r="C291" s="1">
        <f>$M$2+$B$7*LN(B291)+$M$4</f>
        <v>111.03842940027327</v>
      </c>
      <c r="D291" s="1">
        <f>MAX($B$6*$B$2-(1-$F$2)/(1-$F$2^D$17)*($A291-$F$2^(D$17-1)*$B$4*$I$3),0.000001)</f>
        <v>1E-06</v>
      </c>
      <c r="E291" s="1">
        <f>(1-$F$2^D$17)*($M$2+$B$7*LN(D291))/(1-$F$2)+(1-$F$2^(D$17-1))*$R$4+$F$2^(D$17-1)*$M$4</f>
        <v>102.0153814750243</v>
      </c>
      <c r="F291" s="1">
        <f>MAX($B$6*$B$2-(1-$F$2)/(1-$F$2^F$17)*($A291-$F$2^(F$17-1)*$B$4*$I$3),0.000001)</f>
        <v>1E-06</v>
      </c>
      <c r="G291" s="1">
        <f>(1-$F$2^F$17)*($M$2+$B$7*LN(F291))/(1-$F$2)+(1-$F$2^(F$17-1))*$R$4+$F$2^(F$17-1)*$M$4</f>
        <v>94.91112224570067</v>
      </c>
      <c r="H291" s="1">
        <f>MAX($B$6*$B$2-(1-$F$2)/(1-$F$2^H$17)*($A291-$F$2^(H$17-1)*$B$4*$I$3),0.000001)</f>
        <v>5.551696194047786</v>
      </c>
      <c r="I291" s="1">
        <f>(1-$F$2^H$17)*($M$2+$B$7*LN(H291))/(1-$F$2)+(1-$F$2^(H$17-1))*$R$4+$F$2^(H$17-1)*$M$4</f>
        <v>115.30440420108488</v>
      </c>
      <c r="J291" s="1">
        <f>MAX($B$6*$B$2-(1-$F$2)/(1-$F$2^J$17)*($A291-$F$2^(J$17-1)*$B$4*$I$3),0.000001)</f>
        <v>8.99732231755101</v>
      </c>
      <c r="K291" s="1">
        <f>(1-$F$2^J$17)*($M$2+$B$7*LN(J291))/(1-$F$2)+(1-$F$2^(J$17-1))*$R$4+$F$2^(J$17-1)*$M$4</f>
        <v>115.66280684937134</v>
      </c>
      <c r="L291" s="1">
        <f>MAX($B$6*$B$2-(1-$F$2)/(1-$F$2^L$17)*($A291-$F$2^(L$17-1)*$B$4*$I$3),0.000001)</f>
        <v>11.274439489976462</v>
      </c>
      <c r="M291" s="1">
        <f>(1-$F$2^L$17)*($M$2+$B$7*LN(L291))/(1-$F$2)+(1-$F$2^(L$17-1))*$R$4+$F$2^(L$17-1)*$M$4</f>
        <v>115.76593675560672</v>
      </c>
      <c r="N291" s="1">
        <f>MAX($B$6*$B$2-(1-$F$2)/(1-$F$2^N$17)*($A291-$F$2^(N$17-1)*$B$4*$I$3),0.000001)</f>
        <v>12.884032969874088</v>
      </c>
      <c r="O291" s="1">
        <f>(1-$F$2^N$17)*($M$2+$B$7*LN(N291))/(1-$F$2)+(1-$F$2^(N$17-1))*$R$4+$F$2^(N$17-1)*$M$4</f>
        <v>115.79063860311894</v>
      </c>
      <c r="P291" s="1">
        <f t="shared" si="57"/>
        <v>27</v>
      </c>
      <c r="Q291" s="1">
        <f>$R$3/(1-$B$4)</f>
        <v>115.82106318787385</v>
      </c>
      <c r="R291" s="1">
        <f>LN((1-$B$6)*$B$3*$B$2)+$B$7*LN($B$6*$B$3*$B$2+$F$2*Y291)+$B$4*$R$3/(1-$B$4)</f>
        <v>116.54645553286306</v>
      </c>
      <c r="T291" s="1">
        <f t="shared" si="46"/>
        <v>115.82106318787385</v>
      </c>
      <c r="U291" s="1">
        <f t="shared" si="47"/>
        <v>0</v>
      </c>
      <c r="V291" s="1">
        <f t="shared" si="45"/>
        <v>27</v>
      </c>
      <c r="W291" s="1"/>
      <c r="X291" s="1">
        <f t="shared" si="48"/>
        <v>115.79063860311894</v>
      </c>
      <c r="Y291" s="1">
        <f>IF(X291=C291,$I$3,(Z291-$B$6*$B$2+A291)/$F$2)</f>
        <v>97.72238048003597</v>
      </c>
      <c r="Z291" s="1">
        <f t="shared" si="49"/>
        <v>12.884032969874088</v>
      </c>
      <c r="AA291" s="1">
        <f t="shared" si="50"/>
      </c>
      <c r="AB291" s="1">
        <f t="shared" si="51"/>
      </c>
      <c r="AC291" s="1">
        <f t="shared" si="52"/>
      </c>
      <c r="AD291" s="1">
        <f t="shared" si="53"/>
      </c>
      <c r="AE291" s="1">
        <f t="shared" si="54"/>
      </c>
      <c r="AF291">
        <f t="shared" si="55"/>
      </c>
      <c r="AG291">
        <f t="shared" si="56"/>
        <v>12.884032969874088</v>
      </c>
    </row>
    <row r="292" spans="1:33" ht="12.75">
      <c r="A292" s="1">
        <f>A291+$I$3/100</f>
        <v>105.60987631026839</v>
      </c>
      <c r="B292" s="1">
        <f>MAX($B$6*$B$2-A292+$B$4*$I$3,0.00001)</f>
        <v>1E-05</v>
      </c>
      <c r="C292" s="1">
        <f>$M$2+$B$7*LN(B292)+$M$4</f>
        <v>111.03842940027327</v>
      </c>
      <c r="D292" s="1">
        <f>MAX($B$6*$B$2-(1-$F$2)/(1-$F$2^D$17)*($A292-$F$2^(D$17-1)*$B$4*$I$3),0.000001)</f>
        <v>1E-06</v>
      </c>
      <c r="E292" s="1">
        <f>(1-$F$2^D$17)*($M$2+$B$7*LN(D292))/(1-$F$2)+(1-$F$2^(D$17-1))*$R$4+$F$2^(D$17-1)*$M$4</f>
        <v>102.0153814750243</v>
      </c>
      <c r="F292" s="1">
        <f>MAX($B$6*$B$2-(1-$F$2)/(1-$F$2^F$17)*($A292-$F$2^(F$17-1)*$B$4*$I$3),0.000001)</f>
        <v>1E-06</v>
      </c>
      <c r="G292" s="1">
        <f>(1-$F$2^F$17)*($M$2+$B$7*LN(F292))/(1-$F$2)+(1-$F$2^(F$17-1))*$R$4+$F$2^(F$17-1)*$M$4</f>
        <v>94.91112224570067</v>
      </c>
      <c r="H292" s="1">
        <f>MAX($B$6*$B$2-(1-$F$2)/(1-$F$2^H$17)*($A292-$F$2^(H$17-1)*$B$4*$I$3),0.000001)</f>
        <v>5.464948690149821</v>
      </c>
      <c r="I292" s="1">
        <f>(1-$F$2^H$17)*($M$2+$B$7*LN(H292))/(1-$F$2)+(1-$F$2^(H$17-1))*$R$4+$F$2^(H$17-1)*$M$4</f>
        <v>115.27722105326785</v>
      </c>
      <c r="J292" s="1">
        <f>MAX($B$6*$B$2-(1-$F$2)/(1-$F$2^J$17)*($A292-$F$2^(J$17-1)*$B$4*$I$3),0.000001)</f>
        <v>8.924558486777979</v>
      </c>
      <c r="K292" s="1">
        <f>(1-$F$2^J$17)*($M$2+$B$7*LN(J292))/(1-$F$2)+(1-$F$2^(J$17-1))*$R$4+$F$2^(J$17-1)*$M$4</f>
        <v>115.64609752373534</v>
      </c>
      <c r="L292" s="1">
        <f>MAX($B$6*$B$2-(1-$F$2)/(1-$F$2^L$17)*($A292-$F$2^(L$17-1)*$B$4*$I$3),0.000001)</f>
        <v>11.210917074570343</v>
      </c>
      <c r="M292" s="1">
        <f>(1-$F$2^L$17)*($M$2+$B$7*LN(L292))/(1-$F$2)+(1-$F$2^(L$17-1))*$R$4+$F$2^(L$17-1)*$M$4</f>
        <v>115.75261867934162</v>
      </c>
      <c r="N292" s="1">
        <f>MAX($B$6*$B$2-(1-$F$2)/(1-$F$2^N$17)*($A292-$F$2^(N$17-1)*$B$4*$I$3),0.000001)</f>
        <v>12.827042902517395</v>
      </c>
      <c r="O292" s="1">
        <f>(1-$F$2^N$17)*($M$2+$B$7*LN(N292))/(1-$F$2)+(1-$F$2^(N$17-1))*$R$4+$F$2^(N$17-1)*$M$4</f>
        <v>115.77899142861611</v>
      </c>
      <c r="P292" s="1">
        <f t="shared" si="57"/>
        <v>27</v>
      </c>
      <c r="Q292" s="1">
        <f>$R$3/(1-$B$4)</f>
        <v>115.82106318787385</v>
      </c>
      <c r="R292" s="1">
        <f>LN((1-$B$6)*$B$3*$B$2)+$B$7*LN($B$6*$B$3*$B$2+$F$2*Y292)+$B$4*$R$3/(1-$B$4)</f>
        <v>116.54750686825345</v>
      </c>
      <c r="T292" s="1">
        <f t="shared" si="46"/>
        <v>115.82106318787385</v>
      </c>
      <c r="U292" s="1">
        <f t="shared" si="47"/>
        <v>0</v>
      </c>
      <c r="V292" s="1">
        <f t="shared" si="45"/>
        <v>27</v>
      </c>
      <c r="W292" s="1"/>
      <c r="X292" s="1">
        <f t="shared" si="48"/>
        <v>115.77899142861611</v>
      </c>
      <c r="Y292" s="1">
        <f>IF(X292=C292,$I$3,(Z292-$B$6*$B$2+A292)/$F$2)</f>
        <v>97.99104621915322</v>
      </c>
      <c r="Z292" s="1">
        <f t="shared" si="49"/>
        <v>12.827042902517395</v>
      </c>
      <c r="AA292" s="1">
        <f t="shared" si="50"/>
      </c>
      <c r="AB292" s="1">
        <f t="shared" si="51"/>
      </c>
      <c r="AC292" s="1">
        <f t="shared" si="52"/>
      </c>
      <c r="AD292" s="1">
        <f t="shared" si="53"/>
      </c>
      <c r="AE292" s="1">
        <f t="shared" si="54"/>
      </c>
      <c r="AF292">
        <f t="shared" si="55"/>
      </c>
      <c r="AG292">
        <f t="shared" si="56"/>
        <v>12.827042902517395</v>
      </c>
    </row>
    <row r="293" spans="1:33" ht="12.75">
      <c r="A293" s="1">
        <f>A292+$I$3/100</f>
        <v>105.90933720717841</v>
      </c>
      <c r="B293" s="1">
        <f>MAX($B$6*$B$2-A293+$B$4*$I$3,0.00001)</f>
        <v>1E-05</v>
      </c>
      <c r="C293" s="1">
        <f>$M$2+$B$7*LN(B293)+$M$4</f>
        <v>111.03842940027327</v>
      </c>
      <c r="D293" s="1">
        <f>MAX($B$6*$B$2-(1-$F$2)/(1-$F$2^D$17)*($A293-$F$2^(D$17-1)*$B$4*$I$3),0.000001)</f>
        <v>1E-06</v>
      </c>
      <c r="E293" s="1">
        <f>(1-$F$2^D$17)*($M$2+$B$7*LN(D293))/(1-$F$2)+(1-$F$2^(D$17-1))*$R$4+$F$2^(D$17-1)*$M$4</f>
        <v>102.0153814750243</v>
      </c>
      <c r="F293" s="1">
        <f>MAX($B$6*$B$2-(1-$F$2)/(1-$F$2^F$17)*($A293-$F$2^(F$17-1)*$B$4*$I$3),0.000001)</f>
        <v>1E-06</v>
      </c>
      <c r="G293" s="1">
        <f>(1-$F$2^F$17)*($M$2+$B$7*LN(F293))/(1-$F$2)+(1-$F$2^(F$17-1))*$R$4+$F$2^(F$17-1)*$M$4</f>
        <v>94.91112224570067</v>
      </c>
      <c r="H293" s="1">
        <f>MAX($B$6*$B$2-(1-$F$2)/(1-$F$2^H$17)*($A293-$F$2^(H$17-1)*$B$4*$I$3),0.000001)</f>
        <v>5.378201186251861</v>
      </c>
      <c r="I293" s="1">
        <f>(1-$F$2^H$17)*($M$2+$B$7*LN(H293))/(1-$F$2)+(1-$F$2^(H$17-1))*$R$4+$F$2^(H$17-1)*$M$4</f>
        <v>115.24960294511592</v>
      </c>
      <c r="J293" s="1">
        <f>MAX($B$6*$B$2-(1-$F$2)/(1-$F$2^J$17)*($A293-$F$2^(J$17-1)*$B$4*$I$3),0.000001)</f>
        <v>8.851794656004948</v>
      </c>
      <c r="K293" s="1">
        <f>(1-$F$2^J$17)*($M$2+$B$7*LN(J293))/(1-$F$2)+(1-$F$2^(J$17-1))*$R$4+$F$2^(J$17-1)*$M$4</f>
        <v>115.6292514042295</v>
      </c>
      <c r="L293" s="1">
        <f>MAX($B$6*$B$2-(1-$F$2)/(1-$F$2^L$17)*($A293-$F$2^(L$17-1)*$B$4*$I$3),0.000001)</f>
        <v>11.14739465916422</v>
      </c>
      <c r="M293" s="1">
        <f>(1-$F$2^L$17)*($M$2+$B$7*LN(L293))/(1-$F$2)+(1-$F$2^(L$17-1))*$R$4+$F$2^(L$17-1)*$M$4</f>
        <v>115.73922492644023</v>
      </c>
      <c r="N293" s="1">
        <f>MAX($B$6*$B$2-(1-$F$2)/(1-$F$2^N$17)*($A293-$F$2^(N$17-1)*$B$4*$I$3),0.000001)</f>
        <v>12.770052835160698</v>
      </c>
      <c r="O293" s="1">
        <f>(1-$F$2^N$17)*($M$2+$B$7*LN(N293))/(1-$F$2)+(1-$F$2^(N$17-1))*$R$4+$F$2^(N$17-1)*$M$4</f>
        <v>115.76729239077262</v>
      </c>
      <c r="P293" s="1">
        <f t="shared" si="57"/>
        <v>27</v>
      </c>
      <c r="Q293" s="1">
        <f>$R$3/(1-$B$4)</f>
        <v>115.82106318787385</v>
      </c>
      <c r="R293" s="1">
        <f>LN((1-$B$6)*$B$3*$B$2)+$B$7*LN($B$6*$B$3*$B$2+$F$2*Y293)+$B$4*$R$3/(1-$B$4)</f>
        <v>116.54855599766927</v>
      </c>
      <c r="T293" s="1">
        <f t="shared" si="46"/>
        <v>115.82106318787385</v>
      </c>
      <c r="U293" s="1">
        <f t="shared" si="47"/>
        <v>0</v>
      </c>
      <c r="V293" s="1">
        <f t="shared" si="45"/>
        <v>27</v>
      </c>
      <c r="W293" s="1"/>
      <c r="X293" s="1">
        <f t="shared" si="48"/>
        <v>115.76729239077262</v>
      </c>
      <c r="Y293" s="1">
        <f>IF(X293=C293,$I$3,(Z293-$B$6*$B$2+A293)/$F$2)</f>
        <v>98.25971195827049</v>
      </c>
      <c r="Z293" s="1">
        <f t="shared" si="49"/>
        <v>12.770052835160698</v>
      </c>
      <c r="AA293" s="1">
        <f t="shared" si="50"/>
      </c>
      <c r="AB293" s="1">
        <f t="shared" si="51"/>
      </c>
      <c r="AC293" s="1">
        <f t="shared" si="52"/>
      </c>
      <c r="AD293" s="1">
        <f t="shared" si="53"/>
      </c>
      <c r="AE293" s="1">
        <f t="shared" si="54"/>
      </c>
      <c r="AF293">
        <f t="shared" si="55"/>
      </c>
      <c r="AG293">
        <f t="shared" si="56"/>
        <v>12.770052835160698</v>
      </c>
    </row>
    <row r="294" spans="1:33" ht="12.75">
      <c r="A294" s="1">
        <f>A293+$I$3/100</f>
        <v>106.20879810408843</v>
      </c>
      <c r="B294" s="1">
        <f>MAX($B$6*$B$2-A294+$B$4*$I$3,0.00001)</f>
        <v>1E-05</v>
      </c>
      <c r="C294" s="1">
        <f>$M$2+$B$7*LN(B294)+$M$4</f>
        <v>111.03842940027327</v>
      </c>
      <c r="D294" s="1">
        <f>MAX($B$6*$B$2-(1-$F$2)/(1-$F$2^D$17)*($A294-$F$2^(D$17-1)*$B$4*$I$3),0.000001)</f>
        <v>1E-06</v>
      </c>
      <c r="E294" s="1">
        <f>(1-$F$2^D$17)*($M$2+$B$7*LN(D294))/(1-$F$2)+(1-$F$2^(D$17-1))*$R$4+$F$2^(D$17-1)*$M$4</f>
        <v>102.0153814750243</v>
      </c>
      <c r="F294" s="1">
        <f>MAX($B$6*$B$2-(1-$F$2)/(1-$F$2^F$17)*($A294-$F$2^(F$17-1)*$B$4*$I$3),0.000001)</f>
        <v>1E-06</v>
      </c>
      <c r="G294" s="1">
        <f>(1-$F$2^F$17)*($M$2+$B$7*LN(F294))/(1-$F$2)+(1-$F$2^(F$17-1))*$R$4+$F$2^(F$17-1)*$M$4</f>
        <v>94.91112224570067</v>
      </c>
      <c r="H294" s="1">
        <f>MAX($B$6*$B$2-(1-$F$2)/(1-$F$2^H$17)*($A294-$F$2^(H$17-1)*$B$4*$I$3),0.000001)</f>
        <v>5.291453682353897</v>
      </c>
      <c r="I294" s="1">
        <f>(1-$F$2^H$17)*($M$2+$B$7*LN(H294))/(1-$F$2)+(1-$F$2^(H$17-1))*$R$4+$F$2^(H$17-1)*$M$4</f>
        <v>115.22153573027532</v>
      </c>
      <c r="J294" s="1">
        <f>MAX($B$6*$B$2-(1-$F$2)/(1-$F$2^J$17)*($A294-$F$2^(J$17-1)*$B$4*$I$3),0.000001)</f>
        <v>8.779030825231917</v>
      </c>
      <c r="K294" s="1">
        <f>(1-$F$2^J$17)*($M$2+$B$7*LN(J294))/(1-$F$2)+(1-$F$2^(J$17-1))*$R$4+$F$2^(J$17-1)*$M$4</f>
        <v>115.61226623257862</v>
      </c>
      <c r="L294" s="1">
        <f>MAX($B$6*$B$2-(1-$F$2)/(1-$F$2^L$17)*($A294-$F$2^(L$17-1)*$B$4*$I$3),0.000001)</f>
        <v>11.083872243758101</v>
      </c>
      <c r="M294" s="1">
        <f>(1-$F$2^L$17)*($M$2+$B$7*LN(L294))/(1-$F$2)+(1-$F$2^(L$17-1))*$R$4+$F$2^(L$17-1)*$M$4</f>
        <v>115.72575463195828</v>
      </c>
      <c r="N294" s="1">
        <f>MAX($B$6*$B$2-(1-$F$2)/(1-$F$2^N$17)*($A294-$F$2^(N$17-1)*$B$4*$I$3),0.000001)</f>
        <v>12.713062767804</v>
      </c>
      <c r="O294" s="1">
        <f>(1-$F$2^N$17)*($M$2+$B$7*LN(N294))/(1-$F$2)+(1-$F$2^(N$17-1))*$R$4+$F$2^(N$17-1)*$M$4</f>
        <v>115.7555410256405</v>
      </c>
      <c r="P294" s="1">
        <f t="shared" si="57"/>
        <v>27</v>
      </c>
      <c r="Q294" s="1">
        <f>$R$3/(1-$B$4)</f>
        <v>115.82106318787385</v>
      </c>
      <c r="R294" s="1">
        <f>LN((1-$B$6)*$B$3*$B$2)+$B$7*LN($B$6*$B$3*$B$2+$F$2*Y294)+$B$4*$R$3/(1-$B$4)</f>
        <v>116.54960293034853</v>
      </c>
      <c r="T294" s="1">
        <f t="shared" si="46"/>
        <v>115.82106318787385</v>
      </c>
      <c r="U294" s="1">
        <f t="shared" si="47"/>
        <v>0</v>
      </c>
      <c r="V294" s="1">
        <f t="shared" si="45"/>
        <v>27</v>
      </c>
      <c r="W294" s="1"/>
      <c r="X294" s="1">
        <f t="shared" si="48"/>
        <v>115.7555410256405</v>
      </c>
      <c r="Y294" s="1">
        <f>IF(X294=C294,$I$3,(Z294-$B$6*$B$2+A294)/$F$2)</f>
        <v>98.52837769738774</v>
      </c>
      <c r="Z294" s="1">
        <f t="shared" si="49"/>
        <v>12.713062767804</v>
      </c>
      <c r="AA294" s="1">
        <f t="shared" si="50"/>
      </c>
      <c r="AB294" s="1">
        <f t="shared" si="51"/>
      </c>
      <c r="AC294" s="1">
        <f t="shared" si="52"/>
      </c>
      <c r="AD294" s="1">
        <f t="shared" si="53"/>
      </c>
      <c r="AE294" s="1">
        <f t="shared" si="54"/>
      </c>
      <c r="AF294">
        <f t="shared" si="55"/>
      </c>
      <c r="AG294">
        <f t="shared" si="56"/>
        <v>12.713062767804</v>
      </c>
    </row>
    <row r="295" spans="1:33" ht="12.75">
      <c r="A295" s="1">
        <f>A294+$I$3/100</f>
        <v>106.50825900099845</v>
      </c>
      <c r="B295" s="1">
        <f>MAX($B$6*$B$2-A295+$B$4*$I$3,0.00001)</f>
        <v>1E-05</v>
      </c>
      <c r="C295" s="1">
        <f>$M$2+$B$7*LN(B295)+$M$4</f>
        <v>111.03842940027327</v>
      </c>
      <c r="D295" s="1">
        <f>MAX($B$6*$B$2-(1-$F$2)/(1-$F$2^D$17)*($A295-$F$2^(D$17-1)*$B$4*$I$3),0.000001)</f>
        <v>1E-06</v>
      </c>
      <c r="E295" s="1">
        <f>(1-$F$2^D$17)*($M$2+$B$7*LN(D295))/(1-$F$2)+(1-$F$2^(D$17-1))*$R$4+$F$2^(D$17-1)*$M$4</f>
        <v>102.0153814750243</v>
      </c>
      <c r="F295" s="1">
        <f>MAX($B$6*$B$2-(1-$F$2)/(1-$F$2^F$17)*($A295-$F$2^(F$17-1)*$B$4*$I$3),0.000001)</f>
        <v>1E-06</v>
      </c>
      <c r="G295" s="1">
        <f>(1-$F$2^F$17)*($M$2+$B$7*LN(F295))/(1-$F$2)+(1-$F$2^(F$17-1))*$R$4+$F$2^(F$17-1)*$M$4</f>
        <v>94.91112224570067</v>
      </c>
      <c r="H295" s="1">
        <f>MAX($B$6*$B$2-(1-$F$2)/(1-$F$2^H$17)*($A295-$F$2^(H$17-1)*$B$4*$I$3),0.000001)</f>
        <v>5.2047061784559325</v>
      </c>
      <c r="I295" s="1">
        <f>(1-$F$2^H$17)*($M$2+$B$7*LN(H295))/(1-$F$2)+(1-$F$2^(H$17-1))*$R$4+$F$2^(H$17-1)*$M$4</f>
        <v>115.19300456083852</v>
      </c>
      <c r="J295" s="1">
        <f>MAX($B$6*$B$2-(1-$F$2)/(1-$F$2^J$17)*($A295-$F$2^(J$17-1)*$B$4*$I$3),0.000001)</f>
        <v>8.70626699445889</v>
      </c>
      <c r="K295" s="1">
        <f>(1-$F$2^J$17)*($M$2+$B$7*LN(J295))/(1-$F$2)+(1-$F$2^(J$17-1))*$R$4+$F$2^(J$17-1)*$M$4</f>
        <v>115.59513969412023</v>
      </c>
      <c r="L295" s="1">
        <f>MAX($B$6*$B$2-(1-$F$2)/(1-$F$2^L$17)*($A295-$F$2^(L$17-1)*$B$4*$I$3),0.000001)</f>
        <v>11.020349828351979</v>
      </c>
      <c r="M295" s="1">
        <f>(1-$F$2^L$17)*($M$2+$B$7*LN(L295))/(1-$F$2)+(1-$F$2^(L$17-1))*$R$4+$F$2^(L$17-1)*$M$4</f>
        <v>115.71220691603742</v>
      </c>
      <c r="N295" s="1">
        <f>MAX($B$6*$B$2-(1-$F$2)/(1-$F$2^N$17)*($A295-$F$2^(N$17-1)*$B$4*$I$3),0.000001)</f>
        <v>12.656072700447304</v>
      </c>
      <c r="O295" s="1">
        <f>(1-$F$2^N$17)*($M$2+$B$7*LN(N295))/(1-$F$2)+(1-$F$2^(N$17-1))*$R$4+$F$2^(N$17-1)*$M$4</f>
        <v>115.74373686301833</v>
      </c>
      <c r="P295" s="1">
        <f t="shared" si="57"/>
        <v>27</v>
      </c>
      <c r="Q295" s="1">
        <f>$R$3/(1-$B$4)</f>
        <v>115.82106318787385</v>
      </c>
      <c r="R295" s="1">
        <f>LN((1-$B$6)*$B$3*$B$2)+$B$7*LN($B$6*$B$3*$B$2+$F$2*Y295)+$B$4*$R$3/(1-$B$4)</f>
        <v>116.55064767547138</v>
      </c>
      <c r="T295" s="1">
        <f t="shared" si="46"/>
        <v>115.82106318787385</v>
      </c>
      <c r="U295" s="1">
        <f t="shared" si="47"/>
        <v>0</v>
      </c>
      <c r="V295" s="1">
        <f t="shared" si="45"/>
        <v>27</v>
      </c>
      <c r="W295" s="1"/>
      <c r="X295" s="1">
        <f t="shared" si="48"/>
        <v>115.74373686301833</v>
      </c>
      <c r="Y295" s="1">
        <f>IF(X295=C295,$I$3,(Z295-$B$6*$B$2+A295)/$F$2)</f>
        <v>98.79704343650499</v>
      </c>
      <c r="Z295" s="1">
        <f t="shared" si="49"/>
        <v>12.656072700447304</v>
      </c>
      <c r="AA295" s="1">
        <f t="shared" si="50"/>
      </c>
      <c r="AB295" s="1">
        <f t="shared" si="51"/>
      </c>
      <c r="AC295" s="1">
        <f t="shared" si="52"/>
      </c>
      <c r="AD295" s="1">
        <f t="shared" si="53"/>
      </c>
      <c r="AE295" s="1">
        <f t="shared" si="54"/>
      </c>
      <c r="AF295">
        <f t="shared" si="55"/>
      </c>
      <c r="AG295">
        <f t="shared" si="56"/>
        <v>12.656072700447304</v>
      </c>
    </row>
    <row r="296" spans="1:33" ht="12.75">
      <c r="A296" s="1">
        <f>A295+$I$3/100</f>
        <v>106.80771989790847</v>
      </c>
      <c r="B296" s="1">
        <f>MAX($B$6*$B$2-A296+$B$4*$I$3,0.00001)</f>
        <v>1E-05</v>
      </c>
      <c r="C296" s="1">
        <f>$M$2+$B$7*LN(B296)+$M$4</f>
        <v>111.03842940027327</v>
      </c>
      <c r="D296" s="1">
        <f>MAX($B$6*$B$2-(1-$F$2)/(1-$F$2^D$17)*($A296-$F$2^(D$17-1)*$B$4*$I$3),0.000001)</f>
        <v>1E-06</v>
      </c>
      <c r="E296" s="1">
        <f>(1-$F$2^D$17)*($M$2+$B$7*LN(D296))/(1-$F$2)+(1-$F$2^(D$17-1))*$R$4+$F$2^(D$17-1)*$M$4</f>
        <v>102.0153814750243</v>
      </c>
      <c r="F296" s="1">
        <f>MAX($B$6*$B$2-(1-$F$2)/(1-$F$2^F$17)*($A296-$F$2^(F$17-1)*$B$4*$I$3),0.000001)</f>
        <v>1E-06</v>
      </c>
      <c r="G296" s="1">
        <f>(1-$F$2^F$17)*($M$2+$B$7*LN(F296))/(1-$F$2)+(1-$F$2^(F$17-1))*$R$4+$F$2^(F$17-1)*$M$4</f>
        <v>94.91112224570067</v>
      </c>
      <c r="H296" s="1">
        <f>MAX($B$6*$B$2-(1-$F$2)/(1-$F$2^H$17)*($A296-$F$2^(H$17-1)*$B$4*$I$3),0.000001)</f>
        <v>5.117958674557968</v>
      </c>
      <c r="I296" s="1">
        <f>(1-$F$2^H$17)*($M$2+$B$7*LN(H296))/(1-$F$2)+(1-$F$2^(H$17-1))*$R$4+$F$2^(H$17-1)*$M$4</f>
        <v>115.16399384017436</v>
      </c>
      <c r="J296" s="1">
        <f>MAX($B$6*$B$2-(1-$F$2)/(1-$F$2^J$17)*($A296-$F$2^(J$17-1)*$B$4*$I$3),0.000001)</f>
        <v>8.633503163685859</v>
      </c>
      <c r="K296" s="1">
        <f>(1-$F$2^J$17)*($M$2+$B$7*LN(J296))/(1-$F$2)+(1-$F$2^(J$17-1))*$R$4+$F$2^(J$17-1)*$M$4</f>
        <v>115.57786941591166</v>
      </c>
      <c r="L296" s="1">
        <f>MAX($B$6*$B$2-(1-$F$2)/(1-$F$2^L$17)*($A296-$F$2^(L$17-1)*$B$4*$I$3),0.000001)</f>
        <v>10.95682741294586</v>
      </c>
      <c r="M296" s="1">
        <f>(1-$F$2^L$17)*($M$2+$B$7*LN(L296))/(1-$F$2)+(1-$F$2^(L$17-1))*$R$4+$F$2^(L$17-1)*$M$4</f>
        <v>115.6985808835604</v>
      </c>
      <c r="N296" s="1">
        <f>MAX($B$6*$B$2-(1-$F$2)/(1-$F$2^N$17)*($A296-$F$2^(N$17-1)*$B$4*$I$3),0.000001)</f>
        <v>12.599082633090607</v>
      </c>
      <c r="O296" s="1">
        <f>(1-$F$2^N$17)*($M$2+$B$7*LN(N296))/(1-$F$2)+(1-$F$2^(N$17-1))*$R$4+$F$2^(N$17-1)*$M$4</f>
        <v>115.73187942633845</v>
      </c>
      <c r="P296" s="1">
        <f t="shared" si="57"/>
        <v>27</v>
      </c>
      <c r="Q296" s="1">
        <f>$R$3/(1-$B$4)</f>
        <v>115.82106318787385</v>
      </c>
      <c r="R296" s="1">
        <f>LN((1-$B$6)*$B$3*$B$2)+$B$7*LN($B$6*$B$3*$B$2+$F$2*Y296)+$B$4*$R$3/(1-$B$4)</f>
        <v>116.55169024216052</v>
      </c>
      <c r="T296" s="1">
        <f t="shared" si="46"/>
        <v>115.82106318787385</v>
      </c>
      <c r="U296" s="1">
        <f t="shared" si="47"/>
        <v>0</v>
      </c>
      <c r="V296" s="1">
        <f aca="true" t="shared" si="58" ref="V296:V359">IF(X296&gt;R296,Z296,$B$6*$B$3*$B$2)</f>
        <v>27</v>
      </c>
      <c r="W296" s="1"/>
      <c r="X296" s="1">
        <f t="shared" si="48"/>
        <v>115.73187942633845</v>
      </c>
      <c r="Y296" s="1">
        <f>IF(X296=C296,$I$3,(Z296-$B$6*$B$2+A296)/$F$2)</f>
        <v>99.06570917562225</v>
      </c>
      <c r="Z296" s="1">
        <f t="shared" si="49"/>
        <v>12.599082633090607</v>
      </c>
      <c r="AA296" s="1">
        <f t="shared" si="50"/>
      </c>
      <c r="AB296" s="1">
        <f t="shared" si="51"/>
      </c>
      <c r="AC296" s="1">
        <f t="shared" si="52"/>
      </c>
      <c r="AD296" s="1">
        <f t="shared" si="53"/>
      </c>
      <c r="AE296" s="1">
        <f t="shared" si="54"/>
      </c>
      <c r="AF296">
        <f t="shared" si="55"/>
      </c>
      <c r="AG296">
        <f t="shared" si="56"/>
        <v>12.599082633090607</v>
      </c>
    </row>
    <row r="297" spans="1:33" ht="12.75">
      <c r="A297" s="1">
        <f>A296+$I$3/100</f>
        <v>107.10718079481849</v>
      </c>
      <c r="B297" s="1">
        <f>MAX($B$6*$B$2-A297+$B$4*$I$3,0.00001)</f>
        <v>1E-05</v>
      </c>
      <c r="C297" s="1">
        <f>$M$2+$B$7*LN(B297)+$M$4</f>
        <v>111.03842940027327</v>
      </c>
      <c r="D297" s="1">
        <f>MAX($B$6*$B$2-(1-$F$2)/(1-$F$2^D$17)*($A297-$F$2^(D$17-1)*$B$4*$I$3),0.000001)</f>
        <v>1E-06</v>
      </c>
      <c r="E297" s="1">
        <f>(1-$F$2^D$17)*($M$2+$B$7*LN(D297))/(1-$F$2)+(1-$F$2^(D$17-1))*$R$4+$F$2^(D$17-1)*$M$4</f>
        <v>102.0153814750243</v>
      </c>
      <c r="F297" s="1">
        <f>MAX($B$6*$B$2-(1-$F$2)/(1-$F$2^F$17)*($A297-$F$2^(F$17-1)*$B$4*$I$3),0.000001)</f>
        <v>1E-06</v>
      </c>
      <c r="G297" s="1">
        <f>(1-$F$2^F$17)*($M$2+$B$7*LN(F297))/(1-$F$2)+(1-$F$2^(F$17-1))*$R$4+$F$2^(F$17-1)*$M$4</f>
        <v>94.91112224570067</v>
      </c>
      <c r="H297" s="1">
        <f>MAX($B$6*$B$2-(1-$F$2)/(1-$F$2^H$17)*($A297-$F$2^(H$17-1)*$B$4*$I$3),0.000001)</f>
        <v>5.031211170660004</v>
      </c>
      <c r="I297" s="1">
        <f>(1-$F$2^H$17)*($M$2+$B$7*LN(H297))/(1-$F$2)+(1-$F$2^(H$17-1))*$R$4+$F$2^(H$17-1)*$M$4</f>
        <v>115.13448717172571</v>
      </c>
      <c r="J297" s="1">
        <f>MAX($B$6*$B$2-(1-$F$2)/(1-$F$2^J$17)*($A297-$F$2^(J$17-1)*$B$4*$I$3),0.000001)</f>
        <v>8.560739332912828</v>
      </c>
      <c r="K297" s="1">
        <f>(1-$F$2^J$17)*($M$2+$B$7*LN(J297))/(1-$F$2)+(1-$F$2^(J$17-1))*$R$4+$F$2^(J$17-1)*$M$4</f>
        <v>115.5604529647569</v>
      </c>
      <c r="L297" s="1">
        <f>MAX($B$6*$B$2-(1-$F$2)/(1-$F$2^L$17)*($A297-$F$2^(L$17-1)*$B$4*$I$3),0.000001)</f>
        <v>10.893304997539737</v>
      </c>
      <c r="M297" s="1">
        <f>(1-$F$2^L$17)*($M$2+$B$7*LN(L297))/(1-$F$2)+(1-$F$2^(L$17-1))*$R$4+$F$2^(L$17-1)*$M$4</f>
        <v>115.68487562379616</v>
      </c>
      <c r="N297" s="1">
        <f>MAX($B$6*$B$2-(1-$F$2)/(1-$F$2^N$17)*($A297-$F$2^(N$17-1)*$B$4*$I$3),0.000001)</f>
        <v>12.54209256573391</v>
      </c>
      <c r="O297" s="1">
        <f>(1-$F$2^N$17)*($M$2+$B$7*LN(N297))/(1-$F$2)+(1-$F$2^(N$17-1))*$R$4+$F$2^(N$17-1)*$M$4</f>
        <v>115.7199682325514</v>
      </c>
      <c r="P297" s="1">
        <f t="shared" si="57"/>
        <v>27</v>
      </c>
      <c r="Q297" s="1">
        <f>$R$3/(1-$B$4)</f>
        <v>115.82106318787385</v>
      </c>
      <c r="R297" s="1">
        <f>LN((1-$B$6)*$B$3*$B$2)+$B$7*LN($B$6*$B$3*$B$2+$F$2*Y297)+$B$4*$R$3/(1-$B$4)</f>
        <v>116.55273063948168</v>
      </c>
      <c r="T297" s="1">
        <f aca="true" t="shared" si="59" ref="T297:T317">IF(X297&gt;R297,X297,Q297)</f>
        <v>115.82106318787385</v>
      </c>
      <c r="U297" s="1">
        <f aca="true" t="shared" si="60" ref="U297:U317">IF(X297&gt;R297,Y297,0)</f>
        <v>0</v>
      </c>
      <c r="V297" s="1">
        <f t="shared" si="58"/>
        <v>27</v>
      </c>
      <c r="W297" s="1"/>
      <c r="X297" s="1">
        <f aca="true" t="shared" si="61" ref="X297:X360">MAX(C297,E297,G297,I297,K297,M297,O297)</f>
        <v>115.7199682325514</v>
      </c>
      <c r="Y297" s="1">
        <f>IF(X297=C297,$I$3,(Z297-$B$6*$B$2+A297)/$F$2)</f>
        <v>99.3343749147395</v>
      </c>
      <c r="Z297" s="1">
        <f aca="true" t="shared" si="62" ref="Z297:Z360">MAX(AA297:AG297)</f>
        <v>12.54209256573391</v>
      </c>
      <c r="AA297" s="1">
        <f aca="true" t="shared" si="63" ref="AA297:AA327">IF(C297=$X297,B297,"")</f>
      </c>
      <c r="AB297" s="1">
        <f aca="true" t="shared" si="64" ref="AB297:AB327">IF(E297=$X297,D297,"")</f>
      </c>
      <c r="AC297" s="1">
        <f aca="true" t="shared" si="65" ref="AC297:AC327">IF(G297=$X297,F297,"")</f>
      </c>
      <c r="AD297" s="1">
        <f aca="true" t="shared" si="66" ref="AD297:AD327">IF(I297=$X297,H297,"")</f>
      </c>
      <c r="AE297" s="1">
        <f aca="true" t="shared" si="67" ref="AE297:AE327">IF(K297=$X297,J297,"")</f>
      </c>
      <c r="AF297">
        <f aca="true" t="shared" si="68" ref="AF297:AF327">IF(M297=$X297,L297,"")</f>
      </c>
      <c r="AG297">
        <f aca="true" t="shared" si="69" ref="AG297:AG327">IF(O297=$X297,N297,"")</f>
        <v>12.54209256573391</v>
      </c>
    </row>
    <row r="298" spans="1:33" ht="12.75">
      <c r="A298" s="1">
        <f>A297+$I$3/100</f>
        <v>107.40664169172851</v>
      </c>
      <c r="B298" s="1">
        <f>MAX($B$6*$B$2-A298+$B$4*$I$3,0.00001)</f>
        <v>1E-05</v>
      </c>
      <c r="C298" s="1">
        <f>$M$2+$B$7*LN(B298)+$M$4</f>
        <v>111.03842940027327</v>
      </c>
      <c r="D298" s="1">
        <f>MAX($B$6*$B$2-(1-$F$2)/(1-$F$2^D$17)*($A298-$F$2^(D$17-1)*$B$4*$I$3),0.000001)</f>
        <v>1E-06</v>
      </c>
      <c r="E298" s="1">
        <f>(1-$F$2^D$17)*($M$2+$B$7*LN(D298))/(1-$F$2)+(1-$F$2^(D$17-1))*$R$4+$F$2^(D$17-1)*$M$4</f>
        <v>102.0153814750243</v>
      </c>
      <c r="F298" s="1">
        <f>MAX($B$6*$B$2-(1-$F$2)/(1-$F$2^F$17)*($A298-$F$2^(F$17-1)*$B$4*$I$3),0.000001)</f>
        <v>1E-06</v>
      </c>
      <c r="G298" s="1">
        <f>(1-$F$2^F$17)*($M$2+$B$7*LN(F298))/(1-$F$2)+(1-$F$2^(F$17-1))*$R$4+$F$2^(F$17-1)*$M$4</f>
        <v>94.91112224570067</v>
      </c>
      <c r="H298" s="1">
        <f>MAX($B$6*$B$2-(1-$F$2)/(1-$F$2^H$17)*($A298-$F$2^(H$17-1)*$B$4*$I$3),0.000001)</f>
        <v>4.94446366676204</v>
      </c>
      <c r="I298" s="1">
        <f>(1-$F$2^H$17)*($M$2+$B$7*LN(H298))/(1-$F$2)+(1-$F$2^(H$17-1))*$R$4+$F$2^(H$17-1)*$M$4</f>
        <v>115.10446730335411</v>
      </c>
      <c r="J298" s="1">
        <f>MAX($B$6*$B$2-(1-$F$2)/(1-$F$2^J$17)*($A298-$F$2^(J$17-1)*$B$4*$I$3),0.000001)</f>
        <v>8.487975502139797</v>
      </c>
      <c r="K298" s="1">
        <f>(1-$F$2^J$17)*($M$2+$B$7*LN(J298))/(1-$F$2)+(1-$F$2^(J$17-1))*$R$4+$F$2^(J$17-1)*$M$4</f>
        <v>115.54288784514925</v>
      </c>
      <c r="L298" s="1">
        <f>MAX($B$6*$B$2-(1-$F$2)/(1-$F$2^L$17)*($A298-$F$2^(L$17-1)*$B$4*$I$3),0.000001)</f>
        <v>10.829782582133618</v>
      </c>
      <c r="M298" s="1">
        <f>(1-$F$2^L$17)*($M$2+$B$7*LN(L298))/(1-$F$2)+(1-$F$2^(L$17-1))*$R$4+$F$2^(L$17-1)*$M$4</f>
        <v>115.67109021003452</v>
      </c>
      <c r="N298" s="1">
        <f>MAX($B$6*$B$2-(1-$F$2)/(1-$F$2^N$17)*($A298-$F$2^(N$17-1)*$B$4*$I$3),0.000001)</f>
        <v>12.485102498377213</v>
      </c>
      <c r="O298" s="1">
        <f>(1-$F$2^N$17)*($M$2+$B$7*LN(N298))/(1-$F$2)+(1-$F$2^(N$17-1))*$R$4+$F$2^(N$17-1)*$M$4</f>
        <v>115.7080027920079</v>
      </c>
      <c r="P298" s="1">
        <f t="shared" si="57"/>
        <v>27</v>
      </c>
      <c r="Q298" s="1">
        <f>$R$3/(1-$B$4)</f>
        <v>115.82106318787385</v>
      </c>
      <c r="R298" s="1">
        <f>LN((1-$B$6)*$B$3*$B$2)+$B$7*LN($B$6*$B$3*$B$2+$F$2*Y298)+$B$4*$R$3/(1-$B$4)</f>
        <v>116.55376887644415</v>
      </c>
      <c r="T298" s="1">
        <f t="shared" si="59"/>
        <v>115.82106318787385</v>
      </c>
      <c r="U298" s="1">
        <f t="shared" si="60"/>
        <v>0</v>
      </c>
      <c r="V298" s="1">
        <f t="shared" si="58"/>
        <v>27</v>
      </c>
      <c r="W298" s="1"/>
      <c r="X298" s="1">
        <f t="shared" si="61"/>
        <v>115.7080027920079</v>
      </c>
      <c r="Y298" s="1">
        <f>IF(X298=C298,$I$3,(Z298-$B$6*$B$2+A298)/$F$2)</f>
        <v>99.60304065385677</v>
      </c>
      <c r="Z298" s="1">
        <f t="shared" si="62"/>
        <v>12.485102498377213</v>
      </c>
      <c r="AA298" s="1">
        <f t="shared" si="63"/>
      </c>
      <c r="AB298" s="1">
        <f t="shared" si="64"/>
      </c>
      <c r="AC298" s="1">
        <f t="shared" si="65"/>
      </c>
      <c r="AD298" s="1">
        <f t="shared" si="66"/>
      </c>
      <c r="AE298" s="1">
        <f t="shared" si="67"/>
      </c>
      <c r="AF298">
        <f t="shared" si="68"/>
      </c>
      <c r="AG298">
        <f t="shared" si="69"/>
        <v>12.485102498377213</v>
      </c>
    </row>
    <row r="299" spans="1:33" ht="12.75">
      <c r="A299" s="1">
        <f>A298+$I$3/100</f>
        <v>107.70610258863853</v>
      </c>
      <c r="B299" s="1">
        <f>MAX($B$6*$B$2-A299+$B$4*$I$3,0.00001)</f>
        <v>1E-05</v>
      </c>
      <c r="C299" s="1">
        <f>$M$2+$B$7*LN(B299)+$M$4</f>
        <v>111.03842940027327</v>
      </c>
      <c r="D299" s="1">
        <f>MAX($B$6*$B$2-(1-$F$2)/(1-$F$2^D$17)*($A299-$F$2^(D$17-1)*$B$4*$I$3),0.000001)</f>
        <v>1E-06</v>
      </c>
      <c r="E299" s="1">
        <f>(1-$F$2^D$17)*($M$2+$B$7*LN(D299))/(1-$F$2)+(1-$F$2^(D$17-1))*$R$4+$F$2^(D$17-1)*$M$4</f>
        <v>102.0153814750243</v>
      </c>
      <c r="F299" s="1">
        <f>MAX($B$6*$B$2-(1-$F$2)/(1-$F$2^F$17)*($A299-$F$2^(F$17-1)*$B$4*$I$3),0.000001)</f>
        <v>1E-06</v>
      </c>
      <c r="G299" s="1">
        <f>(1-$F$2^F$17)*($M$2+$B$7*LN(F299))/(1-$F$2)+(1-$F$2^(F$17-1))*$R$4+$F$2^(F$17-1)*$M$4</f>
        <v>94.91112224570067</v>
      </c>
      <c r="H299" s="1">
        <f>MAX($B$6*$B$2-(1-$F$2)/(1-$F$2^H$17)*($A299-$F$2^(H$17-1)*$B$4*$I$3),0.000001)</f>
        <v>4.8577161628640795</v>
      </c>
      <c r="I299" s="1">
        <f>(1-$F$2^H$17)*($M$2+$B$7*LN(H299))/(1-$F$2)+(1-$F$2^(H$17-1))*$R$4+$F$2^(H$17-1)*$M$4</f>
        <v>115.07391606675822</v>
      </c>
      <c r="J299" s="1">
        <f>MAX($B$6*$B$2-(1-$F$2)/(1-$F$2^J$17)*($A299-$F$2^(J$17-1)*$B$4*$I$3),0.000001)</f>
        <v>8.415211671366766</v>
      </c>
      <c r="K299" s="1">
        <f>(1-$F$2^J$17)*($M$2+$B$7*LN(J299))/(1-$F$2)+(1-$F$2^(J$17-1))*$R$4+$F$2^(J$17-1)*$M$4</f>
        <v>115.52517149712531</v>
      </c>
      <c r="L299" s="1">
        <f>MAX($B$6*$B$2-(1-$F$2)/(1-$F$2^L$17)*($A299-$F$2^(L$17-1)*$B$4*$I$3),0.000001)</f>
        <v>10.766260166727495</v>
      </c>
      <c r="M299" s="1">
        <f>(1-$F$2^L$17)*($M$2+$B$7*LN(L299))/(1-$F$2)+(1-$F$2^(L$17-1))*$R$4+$F$2^(L$17-1)*$M$4</f>
        <v>115.65722369921026</v>
      </c>
      <c r="N299" s="1">
        <f>MAX($B$6*$B$2-(1-$F$2)/(1-$F$2^N$17)*($A299-$F$2^(N$17-1)*$B$4*$I$3),0.000001)</f>
        <v>12.428112431020516</v>
      </c>
      <c r="O299" s="1">
        <f>(1-$F$2^N$17)*($M$2+$B$7*LN(N299))/(1-$F$2)+(1-$F$2^(N$17-1))*$R$4+$F$2^(N$17-1)*$M$4</f>
        <v>115.6959826083381</v>
      </c>
      <c r="P299" s="1">
        <f t="shared" si="57"/>
        <v>27</v>
      </c>
      <c r="Q299" s="1">
        <f>$R$3/(1-$B$4)</f>
        <v>115.82106318787385</v>
      </c>
      <c r="R299" s="1">
        <f>LN((1-$B$6)*$B$3*$B$2)+$B$7*LN($B$6*$B$3*$B$2+$F$2*Y299)+$B$4*$R$3/(1-$B$4)</f>
        <v>116.55480496200123</v>
      </c>
      <c r="T299" s="1">
        <f t="shared" si="59"/>
        <v>115.82106318787385</v>
      </c>
      <c r="U299" s="1">
        <f t="shared" si="60"/>
        <v>0</v>
      </c>
      <c r="V299" s="1">
        <f t="shared" si="58"/>
        <v>27</v>
      </c>
      <c r="W299" s="1"/>
      <c r="X299" s="1">
        <f t="shared" si="61"/>
        <v>115.6959826083381</v>
      </c>
      <c r="Y299" s="1">
        <f>IF(X299=C299,$I$3,(Z299-$B$6*$B$2+A299)/$F$2)</f>
        <v>99.87170639297402</v>
      </c>
      <c r="Z299" s="1">
        <f t="shared" si="62"/>
        <v>12.428112431020516</v>
      </c>
      <c r="AA299" s="1">
        <f t="shared" si="63"/>
      </c>
      <c r="AB299" s="1">
        <f t="shared" si="64"/>
      </c>
      <c r="AC299" s="1">
        <f t="shared" si="65"/>
      </c>
      <c r="AD299" s="1">
        <f t="shared" si="66"/>
      </c>
      <c r="AE299" s="1">
        <f t="shared" si="67"/>
      </c>
      <c r="AF299">
        <f t="shared" si="68"/>
      </c>
      <c r="AG299">
        <f t="shared" si="69"/>
        <v>12.428112431020516</v>
      </c>
    </row>
    <row r="300" spans="1:33" ht="12.75">
      <c r="A300" s="1">
        <f>A299+$I$3/100</f>
        <v>108.00556348554855</v>
      </c>
      <c r="B300" s="1">
        <f>MAX($B$6*$B$2-A300+$B$4*$I$3,0.00001)</f>
        <v>1E-05</v>
      </c>
      <c r="C300" s="1">
        <f>$M$2+$B$7*LN(B300)+$M$4</f>
        <v>111.03842940027327</v>
      </c>
      <c r="D300" s="1">
        <f>MAX($B$6*$B$2-(1-$F$2)/(1-$F$2^D$17)*($A300-$F$2^(D$17-1)*$B$4*$I$3),0.000001)</f>
        <v>1E-06</v>
      </c>
      <c r="E300" s="1">
        <f>(1-$F$2^D$17)*($M$2+$B$7*LN(D300))/(1-$F$2)+(1-$F$2^(D$17-1))*$R$4+$F$2^(D$17-1)*$M$4</f>
        <v>102.0153814750243</v>
      </c>
      <c r="F300" s="1">
        <f>MAX($B$6*$B$2-(1-$F$2)/(1-$F$2^F$17)*($A300-$F$2^(F$17-1)*$B$4*$I$3),0.000001)</f>
        <v>1E-06</v>
      </c>
      <c r="G300" s="1">
        <f>(1-$F$2^F$17)*($M$2+$B$7*LN(F300))/(1-$F$2)+(1-$F$2^(F$17-1))*$R$4+$F$2^(F$17-1)*$M$4</f>
        <v>94.91112224570067</v>
      </c>
      <c r="H300" s="1">
        <f>MAX($B$6*$B$2-(1-$F$2)/(1-$F$2^H$17)*($A300-$F$2^(H$17-1)*$B$4*$I$3),0.000001)</f>
        <v>4.770968658966115</v>
      </c>
      <c r="I300" s="1">
        <f>(1-$F$2^H$17)*($M$2+$B$7*LN(H300))/(1-$F$2)+(1-$F$2^(H$17-1))*$R$4+$F$2^(H$17-1)*$M$4</f>
        <v>115.04281431143335</v>
      </c>
      <c r="J300" s="1">
        <f>MAX($B$6*$B$2-(1-$F$2)/(1-$F$2^J$17)*($A300-$F$2^(J$17-1)*$B$4*$I$3),0.000001)</f>
        <v>8.342447840593735</v>
      </c>
      <c r="K300" s="1">
        <f>(1-$F$2^J$17)*($M$2+$B$7*LN(J300))/(1-$F$2)+(1-$F$2^(J$17-1))*$R$4+$F$2^(J$17-1)*$M$4</f>
        <v>115.50730129402605</v>
      </c>
      <c r="L300" s="1">
        <f>MAX($B$6*$B$2-(1-$F$2)/(1-$F$2^L$17)*($A300-$F$2^(L$17-1)*$B$4*$I$3),0.000001)</f>
        <v>10.702737751321376</v>
      </c>
      <c r="M300" s="1">
        <f>(1-$F$2^L$17)*($M$2+$B$7*LN(L300))/(1-$F$2)+(1-$F$2^(L$17-1))*$R$4+$F$2^(L$17-1)*$M$4</f>
        <v>115.64327513151592</v>
      </c>
      <c r="N300" s="1">
        <f>MAX($B$6*$B$2-(1-$F$2)/(1-$F$2^N$17)*($A300-$F$2^(N$17-1)*$B$4*$I$3),0.000001)</f>
        <v>12.371122363663819</v>
      </c>
      <c r="O300" s="1">
        <f>(1-$F$2^N$17)*($M$2+$B$7*LN(N300))/(1-$F$2)+(1-$F$2^(N$17-1))*$R$4+$F$2^(N$17-1)*$M$4</f>
        <v>115.6839071783279</v>
      </c>
      <c r="P300" s="1">
        <f t="shared" si="57"/>
        <v>27</v>
      </c>
      <c r="Q300" s="1">
        <f>$R$3/(1-$B$4)</f>
        <v>115.82106318787385</v>
      </c>
      <c r="R300" s="1">
        <f>LN((1-$B$6)*$B$3*$B$2)+$B$7*LN($B$6*$B$3*$B$2+$F$2*Y300)+$B$4*$R$3/(1-$B$4)</f>
        <v>116.5558389050506</v>
      </c>
      <c r="T300" s="1">
        <f t="shared" si="59"/>
        <v>115.82106318787385</v>
      </c>
      <c r="U300" s="1">
        <f t="shared" si="60"/>
        <v>0</v>
      </c>
      <c r="V300" s="1">
        <f t="shared" si="58"/>
        <v>27</v>
      </c>
      <c r="W300" s="1"/>
      <c r="X300" s="1">
        <f t="shared" si="61"/>
        <v>115.6839071783279</v>
      </c>
      <c r="Y300" s="1">
        <f>IF(X300=C300,$I$3,(Z300-$B$6*$B$2+A300)/$F$2)</f>
        <v>100.14037213209127</v>
      </c>
      <c r="Z300" s="1">
        <f t="shared" si="62"/>
        <v>12.371122363663819</v>
      </c>
      <c r="AA300" s="1">
        <f t="shared" si="63"/>
      </c>
      <c r="AB300" s="1">
        <f t="shared" si="64"/>
      </c>
      <c r="AC300" s="1">
        <f t="shared" si="65"/>
      </c>
      <c r="AD300" s="1">
        <f t="shared" si="66"/>
      </c>
      <c r="AE300" s="1">
        <f t="shared" si="67"/>
      </c>
      <c r="AF300">
        <f t="shared" si="68"/>
      </c>
      <c r="AG300">
        <f t="shared" si="69"/>
        <v>12.371122363663819</v>
      </c>
    </row>
    <row r="301" spans="1:33" ht="12.75">
      <c r="A301" s="1">
        <f>A300+$I$3/100</f>
        <v>108.30502438245857</v>
      </c>
      <c r="B301" s="1">
        <f>MAX($B$6*$B$2-A301+$B$4*$I$3,0.00001)</f>
        <v>1E-05</v>
      </c>
      <c r="C301" s="1">
        <f>$M$2+$B$7*LN(B301)+$M$4</f>
        <v>111.03842940027327</v>
      </c>
      <c r="D301" s="1">
        <f>MAX($B$6*$B$2-(1-$F$2)/(1-$F$2^D$17)*($A301-$F$2^(D$17-1)*$B$4*$I$3),0.000001)</f>
        <v>1E-06</v>
      </c>
      <c r="E301" s="1">
        <f>(1-$F$2^D$17)*($M$2+$B$7*LN(D301))/(1-$F$2)+(1-$F$2^(D$17-1))*$R$4+$F$2^(D$17-1)*$M$4</f>
        <v>102.0153814750243</v>
      </c>
      <c r="F301" s="1">
        <f>MAX($B$6*$B$2-(1-$F$2)/(1-$F$2^F$17)*($A301-$F$2^(F$17-1)*$B$4*$I$3),0.000001)</f>
        <v>1E-06</v>
      </c>
      <c r="G301" s="1">
        <f>(1-$F$2^F$17)*($M$2+$B$7*LN(F301))/(1-$F$2)+(1-$F$2^(F$17-1))*$R$4+$F$2^(F$17-1)*$M$4</f>
        <v>94.91112224570067</v>
      </c>
      <c r="H301" s="1">
        <f>MAX($B$6*$B$2-(1-$F$2)/(1-$F$2^H$17)*($A301-$F$2^(H$17-1)*$B$4*$I$3),0.000001)</f>
        <v>4.684221155068151</v>
      </c>
      <c r="I301" s="1">
        <f>(1-$F$2^H$17)*($M$2+$B$7*LN(H301))/(1-$F$2)+(1-$F$2^(H$17-1))*$R$4+$F$2^(H$17-1)*$M$4</f>
        <v>115.01114183257133</v>
      </c>
      <c r="J301" s="1">
        <f>MAX($B$6*$B$2-(1-$F$2)/(1-$F$2^J$17)*($A301-$F$2^(J$17-1)*$B$4*$I$3),0.000001)</f>
        <v>8.269684009820704</v>
      </c>
      <c r="K301" s="1">
        <f>(1-$F$2^J$17)*($M$2+$B$7*LN(J301))/(1-$F$2)+(1-$F$2^(J$17-1))*$R$4+$F$2^(J$17-1)*$M$4</f>
        <v>115.48927454015949</v>
      </c>
      <c r="L301" s="1">
        <f>MAX($B$6*$B$2-(1-$F$2)/(1-$F$2^L$17)*($A301-$F$2^(L$17-1)*$B$4*$I$3),0.000001)</f>
        <v>10.639215335915253</v>
      </c>
      <c r="M301" s="1">
        <f>(1-$F$2^L$17)*($M$2+$B$7*LN(L301))/(1-$F$2)+(1-$F$2^(L$17-1))*$R$4+$F$2^(L$17-1)*$M$4</f>
        <v>115.62924353000312</v>
      </c>
      <c r="N301" s="1">
        <f>MAX($B$6*$B$2-(1-$F$2)/(1-$F$2^N$17)*($A301-$F$2^(N$17-1)*$B$4*$I$3),0.000001)</f>
        <v>12.314132296307125</v>
      </c>
      <c r="O301" s="1">
        <f>(1-$F$2^N$17)*($M$2+$B$7*LN(N301))/(1-$F$2)+(1-$F$2^(N$17-1))*$R$4+$F$2^(N$17-1)*$M$4</f>
        <v>115.67177599179271</v>
      </c>
      <c r="P301" s="1">
        <f t="shared" si="57"/>
        <v>27</v>
      </c>
      <c r="Q301" s="1">
        <f>$R$3/(1-$B$4)</f>
        <v>115.82106318787385</v>
      </c>
      <c r="R301" s="1">
        <f>LN((1-$B$6)*$B$3*$B$2)+$B$7*LN($B$6*$B$3*$B$2+$F$2*Y301)+$B$4*$R$3/(1-$B$4)</f>
        <v>116.55687071443494</v>
      </c>
      <c r="T301" s="1">
        <f t="shared" si="59"/>
        <v>115.82106318787385</v>
      </c>
      <c r="U301" s="1">
        <f t="shared" si="60"/>
        <v>0</v>
      </c>
      <c r="V301" s="1">
        <f t="shared" si="58"/>
        <v>27</v>
      </c>
      <c r="W301" s="1"/>
      <c r="X301" s="1">
        <f t="shared" si="61"/>
        <v>115.67177599179271</v>
      </c>
      <c r="Y301" s="1">
        <f>IF(X301=C301,$I$3,(Z301-$B$6*$B$2+A301)/$F$2)</f>
        <v>100.40903787120853</v>
      </c>
      <c r="Z301" s="1">
        <f t="shared" si="62"/>
        <v>12.314132296307125</v>
      </c>
      <c r="AA301" s="1">
        <f t="shared" si="63"/>
      </c>
      <c r="AB301" s="1">
        <f t="shared" si="64"/>
      </c>
      <c r="AC301" s="1">
        <f t="shared" si="65"/>
      </c>
      <c r="AD301" s="1">
        <f t="shared" si="66"/>
      </c>
      <c r="AE301" s="1">
        <f t="shared" si="67"/>
      </c>
      <c r="AF301">
        <f t="shared" si="68"/>
      </c>
      <c r="AG301">
        <f t="shared" si="69"/>
        <v>12.314132296307125</v>
      </c>
    </row>
    <row r="302" spans="1:33" ht="12.75">
      <c r="A302" s="1">
        <f>A301+$I$3/100</f>
        <v>108.60448527936859</v>
      </c>
      <c r="B302" s="1">
        <f>MAX($B$6*$B$2-A302+$B$4*$I$3,0.00001)</f>
        <v>1E-05</v>
      </c>
      <c r="C302" s="1">
        <f>$M$2+$B$7*LN(B302)+$M$4</f>
        <v>111.03842940027327</v>
      </c>
      <c r="D302" s="1">
        <f>MAX($B$6*$B$2-(1-$F$2)/(1-$F$2^D$17)*($A302-$F$2^(D$17-1)*$B$4*$I$3),0.000001)</f>
        <v>1E-06</v>
      </c>
      <c r="E302" s="1">
        <f>(1-$F$2^D$17)*($M$2+$B$7*LN(D302))/(1-$F$2)+(1-$F$2^(D$17-1))*$R$4+$F$2^(D$17-1)*$M$4</f>
        <v>102.0153814750243</v>
      </c>
      <c r="F302" s="1">
        <f>MAX($B$6*$B$2-(1-$F$2)/(1-$F$2^F$17)*($A302-$F$2^(F$17-1)*$B$4*$I$3),0.000001)</f>
        <v>1E-06</v>
      </c>
      <c r="G302" s="1">
        <f>(1-$F$2^F$17)*($M$2+$B$7*LN(F302))/(1-$F$2)+(1-$F$2^(F$17-1))*$R$4+$F$2^(F$17-1)*$M$4</f>
        <v>94.91112224570067</v>
      </c>
      <c r="H302" s="1">
        <f>MAX($B$6*$B$2-(1-$F$2)/(1-$F$2^H$17)*($A302-$F$2^(H$17-1)*$B$4*$I$3),0.000001)</f>
        <v>4.597473651170187</v>
      </c>
      <c r="I302" s="1">
        <f>(1-$F$2^H$17)*($M$2+$B$7*LN(H302))/(1-$F$2)+(1-$F$2^(H$17-1))*$R$4+$F$2^(H$17-1)*$M$4</f>
        <v>114.97887729222052</v>
      </c>
      <c r="J302" s="1">
        <f>MAX($B$6*$B$2-(1-$F$2)/(1-$F$2^J$17)*($A302-$F$2^(J$17-1)*$B$4*$I$3),0.000001)</f>
        <v>8.196920179047673</v>
      </c>
      <c r="K302" s="1">
        <f>(1-$F$2^J$17)*($M$2+$B$7*LN(J302))/(1-$F$2)+(1-$F$2^(J$17-1))*$R$4+$F$2^(J$17-1)*$M$4</f>
        <v>115.47108846836029</v>
      </c>
      <c r="L302" s="1">
        <f>MAX($B$6*$B$2-(1-$F$2)/(1-$F$2^L$17)*($A302-$F$2^(L$17-1)*$B$4*$I$3),0.000001)</f>
        <v>10.575692920509134</v>
      </c>
      <c r="M302" s="1">
        <f>(1-$F$2^L$17)*($M$2+$B$7*LN(L302))/(1-$F$2)+(1-$F$2^(L$17-1))*$R$4+$F$2^(L$17-1)*$M$4</f>
        <v>115.61512790017206</v>
      </c>
      <c r="N302" s="1">
        <f>MAX($B$6*$B$2-(1-$F$2)/(1-$F$2^N$17)*($A302-$F$2^(N$17-1)*$B$4*$I$3),0.000001)</f>
        <v>12.257142228950428</v>
      </c>
      <c r="O302" s="1">
        <f>(1-$F$2^N$17)*($M$2+$B$7*LN(N302))/(1-$F$2)+(1-$F$2^(N$17-1))*$R$4+$F$2^(N$17-1)*$M$4</f>
        <v>115.65958853144797</v>
      </c>
      <c r="P302" s="1">
        <f t="shared" si="57"/>
        <v>27</v>
      </c>
      <c r="Q302" s="1">
        <f>$R$3/(1-$B$4)</f>
        <v>115.82106318787385</v>
      </c>
      <c r="R302" s="1">
        <f>LN((1-$B$6)*$B$3*$B$2)+$B$7*LN($B$6*$B$3*$B$2+$F$2*Y302)+$B$4*$R$3/(1-$B$4)</f>
        <v>116.55790039894225</v>
      </c>
      <c r="T302" s="1">
        <f t="shared" si="59"/>
        <v>115.82106318787385</v>
      </c>
      <c r="U302" s="1">
        <f t="shared" si="60"/>
        <v>0</v>
      </c>
      <c r="V302" s="1">
        <f t="shared" si="58"/>
        <v>27</v>
      </c>
      <c r="W302" s="1"/>
      <c r="X302" s="1">
        <f t="shared" si="61"/>
        <v>115.65958853144797</v>
      </c>
      <c r="Y302" s="1">
        <f>IF(X302=C302,$I$3,(Z302-$B$6*$B$2+A302)/$F$2)</f>
        <v>100.67770361032578</v>
      </c>
      <c r="Z302" s="1">
        <f t="shared" si="62"/>
        <v>12.257142228950428</v>
      </c>
      <c r="AA302" s="1">
        <f t="shared" si="63"/>
      </c>
      <c r="AB302" s="1">
        <f t="shared" si="64"/>
      </c>
      <c r="AC302" s="1">
        <f t="shared" si="65"/>
      </c>
      <c r="AD302" s="1">
        <f t="shared" si="66"/>
      </c>
      <c r="AE302" s="1">
        <f t="shared" si="67"/>
      </c>
      <c r="AF302">
        <f t="shared" si="68"/>
      </c>
      <c r="AG302">
        <f t="shared" si="69"/>
        <v>12.257142228950428</v>
      </c>
    </row>
    <row r="303" spans="1:33" ht="12.75">
      <c r="A303" s="1">
        <f>A302+$I$3/100</f>
        <v>108.90394617627861</v>
      </c>
      <c r="B303" s="1">
        <f>MAX($B$6*$B$2-A303+$B$4*$I$3,0.00001)</f>
        <v>1E-05</v>
      </c>
      <c r="C303" s="1">
        <f>$M$2+$B$7*LN(B303)+$M$4</f>
        <v>111.03842940027327</v>
      </c>
      <c r="D303" s="1">
        <f>MAX($B$6*$B$2-(1-$F$2)/(1-$F$2^D$17)*($A303-$F$2^(D$17-1)*$B$4*$I$3),0.000001)</f>
        <v>1E-06</v>
      </c>
      <c r="E303" s="1">
        <f>(1-$F$2^D$17)*($M$2+$B$7*LN(D303))/(1-$F$2)+(1-$F$2^(D$17-1))*$R$4+$F$2^(D$17-1)*$M$4</f>
        <v>102.0153814750243</v>
      </c>
      <c r="F303" s="1">
        <f>MAX($B$6*$B$2-(1-$F$2)/(1-$F$2^F$17)*($A303-$F$2^(F$17-1)*$B$4*$I$3),0.000001)</f>
        <v>1E-06</v>
      </c>
      <c r="G303" s="1">
        <f>(1-$F$2^F$17)*($M$2+$B$7*LN(F303))/(1-$F$2)+(1-$F$2^(F$17-1))*$R$4+$F$2^(F$17-1)*$M$4</f>
        <v>94.91112224570067</v>
      </c>
      <c r="H303" s="1">
        <f>MAX($B$6*$B$2-(1-$F$2)/(1-$F$2^H$17)*($A303-$F$2^(H$17-1)*$B$4*$I$3),0.000001)</f>
        <v>4.510726147272223</v>
      </c>
      <c r="I303" s="1">
        <f>(1-$F$2^H$17)*($M$2+$B$7*LN(H303))/(1-$F$2)+(1-$F$2^(H$17-1))*$R$4+$F$2^(H$17-1)*$M$4</f>
        <v>114.9459981329357</v>
      </c>
      <c r="J303" s="1">
        <f>MAX($B$6*$B$2-(1-$F$2)/(1-$F$2^J$17)*($A303-$F$2^(J$17-1)*$B$4*$I$3),0.000001)</f>
        <v>8.124156348274642</v>
      </c>
      <c r="K303" s="1">
        <f>(1-$F$2^J$17)*($M$2+$B$7*LN(J303))/(1-$F$2)+(1-$F$2^(J$17-1))*$R$4+$F$2^(J$17-1)*$M$4</f>
        <v>115.45274023744052</v>
      </c>
      <c r="L303" s="1">
        <f>MAX($B$6*$B$2-(1-$F$2)/(1-$F$2^L$17)*($A303-$F$2^(L$17-1)*$B$4*$I$3),0.000001)</f>
        <v>10.512170505103015</v>
      </c>
      <c r="M303" s="1">
        <f>(1-$F$2^L$17)*($M$2+$B$7*LN(L303))/(1-$F$2)+(1-$F$2^(L$17-1))*$R$4+$F$2^(L$17-1)*$M$4</f>
        <v>115.6009272295484</v>
      </c>
      <c r="N303" s="1">
        <f>MAX($B$6*$B$2-(1-$F$2)/(1-$F$2^N$17)*($A303-$F$2^(N$17-1)*$B$4*$I$3),0.000001)</f>
        <v>12.200152161593731</v>
      </c>
      <c r="O303" s="1">
        <f>(1-$F$2^N$17)*($M$2+$B$7*LN(N303))/(1-$F$2)+(1-$F$2^(N$17-1))*$R$4+$F$2^(N$17-1)*$M$4</f>
        <v>115.64734427277686</v>
      </c>
      <c r="P303" s="1">
        <f t="shared" si="57"/>
        <v>27</v>
      </c>
      <c r="Q303" s="1">
        <f>$R$3/(1-$B$4)</f>
        <v>115.82106318787385</v>
      </c>
      <c r="R303" s="1">
        <f>LN((1-$B$6)*$B$3*$B$2)+$B$7*LN($B$6*$B$3*$B$2+$F$2*Y303)+$B$4*$R$3/(1-$B$4)</f>
        <v>116.55892796730636</v>
      </c>
      <c r="T303" s="1">
        <f t="shared" si="59"/>
        <v>115.82106318787385</v>
      </c>
      <c r="U303" s="1">
        <f t="shared" si="60"/>
        <v>0</v>
      </c>
      <c r="V303" s="1">
        <f t="shared" si="58"/>
        <v>27</v>
      </c>
      <c r="W303" s="1"/>
      <c r="X303" s="1">
        <f t="shared" si="61"/>
        <v>115.64734427277686</v>
      </c>
      <c r="Y303" s="1">
        <f>IF(X303=C303,$I$3,(Z303-$B$6*$B$2+A303)/$F$2)</f>
        <v>100.94636934944305</v>
      </c>
      <c r="Z303" s="1">
        <f t="shared" si="62"/>
        <v>12.200152161593731</v>
      </c>
      <c r="AA303" s="1">
        <f t="shared" si="63"/>
      </c>
      <c r="AB303" s="1">
        <f t="shared" si="64"/>
      </c>
      <c r="AC303" s="1">
        <f t="shared" si="65"/>
      </c>
      <c r="AD303" s="1">
        <f t="shared" si="66"/>
      </c>
      <c r="AE303" s="1">
        <f t="shared" si="67"/>
      </c>
      <c r="AF303">
        <f t="shared" si="68"/>
      </c>
      <c r="AG303">
        <f t="shared" si="69"/>
        <v>12.200152161593731</v>
      </c>
    </row>
    <row r="304" spans="1:33" ht="12.75">
      <c r="A304" s="1">
        <f>A303+$I$3/100</f>
        <v>109.20340707318863</v>
      </c>
      <c r="B304" s="1">
        <f>MAX($B$6*$B$2-A304+$B$4*$I$3,0.00001)</f>
        <v>1E-05</v>
      </c>
      <c r="C304" s="1">
        <f>$M$2+$B$7*LN(B304)+$M$4</f>
        <v>111.03842940027327</v>
      </c>
      <c r="D304" s="1">
        <f>MAX($B$6*$B$2-(1-$F$2)/(1-$F$2^D$17)*($A304-$F$2^(D$17-1)*$B$4*$I$3),0.000001)</f>
        <v>1E-06</v>
      </c>
      <c r="E304" s="1">
        <f>(1-$F$2^D$17)*($M$2+$B$7*LN(D304))/(1-$F$2)+(1-$F$2^(D$17-1))*$R$4+$F$2^(D$17-1)*$M$4</f>
        <v>102.0153814750243</v>
      </c>
      <c r="F304" s="1">
        <f>MAX($B$6*$B$2-(1-$F$2)/(1-$F$2^F$17)*($A304-$F$2^(F$17-1)*$B$4*$I$3),0.000001)</f>
        <v>1E-06</v>
      </c>
      <c r="G304" s="1">
        <f>(1-$F$2^F$17)*($M$2+$B$7*LN(F304))/(1-$F$2)+(1-$F$2^(F$17-1))*$R$4+$F$2^(F$17-1)*$M$4</f>
        <v>94.91112224570067</v>
      </c>
      <c r="H304" s="1">
        <f>MAX($B$6*$B$2-(1-$F$2)/(1-$F$2^H$17)*($A304-$F$2^(H$17-1)*$B$4*$I$3),0.000001)</f>
        <v>4.423978643374259</v>
      </c>
      <c r="I304" s="1">
        <f>(1-$F$2^H$17)*($M$2+$B$7*LN(H304))/(1-$F$2)+(1-$F$2^(H$17-1))*$R$4+$F$2^(H$17-1)*$M$4</f>
        <v>114.91248048304276</v>
      </c>
      <c r="J304" s="1">
        <f>MAX($B$6*$B$2-(1-$F$2)/(1-$F$2^J$17)*($A304-$F$2^(J$17-1)*$B$4*$I$3),0.000001)</f>
        <v>8.051392517501611</v>
      </c>
      <c r="K304" s="1">
        <f>(1-$F$2^J$17)*($M$2+$B$7*LN(J304))/(1-$F$2)+(1-$F$2^(J$17-1))*$R$4+$F$2^(J$17-1)*$M$4</f>
        <v>115.43422692952565</v>
      </c>
      <c r="L304" s="1">
        <f>MAX($B$6*$B$2-(1-$F$2)/(1-$F$2^L$17)*($A304-$F$2^(L$17-1)*$B$4*$I$3),0.000001)</f>
        <v>10.448648089696892</v>
      </c>
      <c r="M304" s="1">
        <f>(1-$F$2^L$17)*($M$2+$B$7*LN(L304))/(1-$F$2)+(1-$F$2^(L$17-1))*$R$4+$F$2^(L$17-1)*$M$4</f>
        <v>115.58664048724766</v>
      </c>
      <c r="N304" s="1">
        <f>MAX($B$6*$B$2-(1-$F$2)/(1-$F$2^N$17)*($A304-$F$2^(N$17-1)*$B$4*$I$3),0.000001)</f>
        <v>12.143162094237034</v>
      </c>
      <c r="O304" s="1">
        <f>(1-$F$2^N$17)*($M$2+$B$7*LN(N304))/(1-$F$2)+(1-$F$2^(N$17-1))*$R$4+$F$2^(N$17-1)*$M$4</f>
        <v>115.63504268389485</v>
      </c>
      <c r="P304" s="1">
        <f t="shared" si="57"/>
        <v>27</v>
      </c>
      <c r="Q304" s="1">
        <f>$R$3/(1-$B$4)</f>
        <v>115.82106318787385</v>
      </c>
      <c r="R304" s="1">
        <f>LN((1-$B$6)*$B$3*$B$2)+$B$7*LN($B$6*$B$3*$B$2+$F$2*Y304)+$B$4*$R$3/(1-$B$4)</f>
        <v>116.55995342820738</v>
      </c>
      <c r="T304" s="1">
        <f t="shared" si="59"/>
        <v>115.82106318787385</v>
      </c>
      <c r="U304" s="1">
        <f t="shared" si="60"/>
        <v>0</v>
      </c>
      <c r="V304" s="1">
        <f t="shared" si="58"/>
        <v>27</v>
      </c>
      <c r="W304" s="1"/>
      <c r="X304" s="1">
        <f t="shared" si="61"/>
        <v>115.63504268389485</v>
      </c>
      <c r="Y304" s="1">
        <f>IF(X304=C304,$I$3,(Z304-$B$6*$B$2+A304)/$F$2)</f>
        <v>101.21503508856028</v>
      </c>
      <c r="Z304" s="1">
        <f t="shared" si="62"/>
        <v>12.143162094237034</v>
      </c>
      <c r="AA304" s="1">
        <f t="shared" si="63"/>
      </c>
      <c r="AB304" s="1">
        <f t="shared" si="64"/>
      </c>
      <c r="AC304" s="1">
        <f t="shared" si="65"/>
      </c>
      <c r="AD304" s="1">
        <f t="shared" si="66"/>
      </c>
      <c r="AE304" s="1">
        <f t="shared" si="67"/>
      </c>
      <c r="AF304">
        <f t="shared" si="68"/>
      </c>
      <c r="AG304">
        <f t="shared" si="69"/>
        <v>12.143162094237034</v>
      </c>
    </row>
    <row r="305" spans="1:33" ht="12.75">
      <c r="A305" s="1">
        <f>A304+$I$3/100</f>
        <v>109.50286797009865</v>
      </c>
      <c r="B305" s="1">
        <f>MAX($B$6*$B$2-A305+$B$4*$I$3,0.00001)</f>
        <v>1E-05</v>
      </c>
      <c r="C305" s="1">
        <f>$M$2+$B$7*LN(B305)+$M$4</f>
        <v>111.03842940027327</v>
      </c>
      <c r="D305" s="1">
        <f>MAX($B$6*$B$2-(1-$F$2)/(1-$F$2^D$17)*($A305-$F$2^(D$17-1)*$B$4*$I$3),0.000001)</f>
        <v>1E-06</v>
      </c>
      <c r="E305" s="1">
        <f>(1-$F$2^D$17)*($M$2+$B$7*LN(D305))/(1-$F$2)+(1-$F$2^(D$17-1))*$R$4+$F$2^(D$17-1)*$M$4</f>
        <v>102.0153814750243</v>
      </c>
      <c r="F305" s="1">
        <f>MAX($B$6*$B$2-(1-$F$2)/(1-$F$2^F$17)*($A305-$F$2^(F$17-1)*$B$4*$I$3),0.000001)</f>
        <v>1E-06</v>
      </c>
      <c r="G305" s="1">
        <f>(1-$F$2^F$17)*($M$2+$B$7*LN(F305))/(1-$F$2)+(1-$F$2^(F$17-1))*$R$4+$F$2^(F$17-1)*$M$4</f>
        <v>94.91112224570067</v>
      </c>
      <c r="H305" s="1">
        <f>MAX($B$6*$B$2-(1-$F$2)/(1-$F$2^H$17)*($A305-$F$2^(H$17-1)*$B$4*$I$3),0.000001)</f>
        <v>4.337231139476298</v>
      </c>
      <c r="I305" s="1">
        <f>(1-$F$2^H$17)*($M$2+$B$7*LN(H305))/(1-$F$2)+(1-$F$2^(H$17-1))*$R$4+$F$2^(H$17-1)*$M$4</f>
        <v>114.8782990525216</v>
      </c>
      <c r="J305" s="1">
        <f>MAX($B$6*$B$2-(1-$F$2)/(1-$F$2^J$17)*($A305-$F$2^(J$17-1)*$B$4*$I$3),0.000001)</f>
        <v>7.97862868672858</v>
      </c>
      <c r="K305" s="1">
        <f>(1-$F$2^J$17)*($M$2+$B$7*LN(J305))/(1-$F$2)+(1-$F$2^(J$17-1))*$R$4+$F$2^(J$17-1)*$M$4</f>
        <v>115.41554554726973</v>
      </c>
      <c r="L305" s="1">
        <f>MAX($B$6*$B$2-(1-$F$2)/(1-$F$2^L$17)*($A305-$F$2^(L$17-1)*$B$4*$I$3),0.000001)</f>
        <v>10.385125674290773</v>
      </c>
      <c r="M305" s="1">
        <f>(1-$F$2^L$17)*($M$2+$B$7*LN(L305))/(1-$F$2)+(1-$F$2^(L$17-1))*$R$4+$F$2^(L$17-1)*$M$4</f>
        <v>115.57226662352599</v>
      </c>
      <c r="N305" s="1">
        <f>MAX($B$6*$B$2-(1-$F$2)/(1-$F$2^N$17)*($A305-$F$2^(N$17-1)*$B$4*$I$3),0.000001)</f>
        <v>12.086172026880337</v>
      </c>
      <c r="O305" s="1">
        <f>(1-$F$2^N$17)*($M$2+$B$7*LN(N305))/(1-$F$2)+(1-$F$2^(N$17-1))*$R$4+$F$2^(N$17-1)*$M$4</f>
        <v>115.62268322541107</v>
      </c>
      <c r="P305" s="1">
        <f t="shared" si="57"/>
        <v>27</v>
      </c>
      <c r="Q305" s="1">
        <f>$R$3/(1-$B$4)</f>
        <v>115.82106318787385</v>
      </c>
      <c r="R305" s="1">
        <f>LN((1-$B$6)*$B$3*$B$2)+$B$7*LN($B$6*$B$3*$B$2+$F$2*Y305)+$B$4*$R$3/(1-$B$4)</f>
        <v>116.56097679027208</v>
      </c>
      <c r="T305" s="1">
        <f t="shared" si="59"/>
        <v>115.82106318787385</v>
      </c>
      <c r="U305" s="1">
        <f t="shared" si="60"/>
        <v>0</v>
      </c>
      <c r="V305" s="1">
        <f t="shared" si="58"/>
        <v>27</v>
      </c>
      <c r="W305" s="1"/>
      <c r="X305" s="1">
        <f t="shared" si="61"/>
        <v>115.62268322541107</v>
      </c>
      <c r="Y305" s="1">
        <f>IF(X305=C305,$I$3,(Z305-$B$6*$B$2+A305)/$F$2)</f>
        <v>101.48370082767755</v>
      </c>
      <c r="Z305" s="1">
        <f t="shared" si="62"/>
        <v>12.086172026880337</v>
      </c>
      <c r="AA305" s="1">
        <f t="shared" si="63"/>
      </c>
      <c r="AB305" s="1">
        <f t="shared" si="64"/>
      </c>
      <c r="AC305" s="1">
        <f t="shared" si="65"/>
      </c>
      <c r="AD305" s="1">
        <f t="shared" si="66"/>
      </c>
      <c r="AE305" s="1">
        <f t="shared" si="67"/>
      </c>
      <c r="AF305">
        <f t="shared" si="68"/>
      </c>
      <c r="AG305">
        <f t="shared" si="69"/>
        <v>12.086172026880337</v>
      </c>
    </row>
    <row r="306" spans="1:33" ht="12.75">
      <c r="A306" s="1">
        <f>A305+$I$3/100</f>
        <v>109.80232886700867</v>
      </c>
      <c r="B306" s="1">
        <f>MAX($B$6*$B$2-A306+$B$4*$I$3,0.00001)</f>
        <v>1E-05</v>
      </c>
      <c r="C306" s="1">
        <f>$M$2+$B$7*LN(B306)+$M$4</f>
        <v>111.03842940027327</v>
      </c>
      <c r="D306" s="1">
        <f>MAX($B$6*$B$2-(1-$F$2)/(1-$F$2^D$17)*($A306-$F$2^(D$17-1)*$B$4*$I$3),0.000001)</f>
        <v>1E-06</v>
      </c>
      <c r="E306" s="1">
        <f>(1-$F$2^D$17)*($M$2+$B$7*LN(D306))/(1-$F$2)+(1-$F$2^(D$17-1))*$R$4+$F$2^(D$17-1)*$M$4</f>
        <v>102.0153814750243</v>
      </c>
      <c r="F306" s="1">
        <f>MAX($B$6*$B$2-(1-$F$2)/(1-$F$2^F$17)*($A306-$F$2^(F$17-1)*$B$4*$I$3),0.000001)</f>
        <v>1E-06</v>
      </c>
      <c r="G306" s="1">
        <f>(1-$F$2^F$17)*($M$2+$B$7*LN(F306))/(1-$F$2)+(1-$F$2^(F$17-1))*$R$4+$F$2^(F$17-1)*$M$4</f>
        <v>94.91112224570067</v>
      </c>
      <c r="H306" s="1">
        <f>MAX($B$6*$B$2-(1-$F$2)/(1-$F$2^H$17)*($A306-$F$2^(H$17-1)*$B$4*$I$3),0.000001)</f>
        <v>4.250483635578334</v>
      </c>
      <c r="I306" s="1">
        <f>(1-$F$2^H$17)*($M$2+$B$7*LN(H306))/(1-$F$2)+(1-$F$2^(H$17-1))*$R$4+$F$2^(H$17-1)*$M$4</f>
        <v>114.84342701836968</v>
      </c>
      <c r="J306" s="1">
        <f>MAX($B$6*$B$2-(1-$F$2)/(1-$F$2^J$17)*($A306-$F$2^(J$17-1)*$B$4*$I$3),0.000001)</f>
        <v>7.905864855955549</v>
      </c>
      <c r="K306" s="1">
        <f>(1-$F$2^J$17)*($M$2+$B$7*LN(J306))/(1-$F$2)+(1-$F$2^(J$17-1))*$R$4+$F$2^(J$17-1)*$M$4</f>
        <v>115.3966930109429</v>
      </c>
      <c r="L306" s="1">
        <f>MAX($B$6*$B$2-(1-$F$2)/(1-$F$2^L$17)*($A306-$F$2^(L$17-1)*$B$4*$I$3),0.000001)</f>
        <v>10.32160325888465</v>
      </c>
      <c r="M306" s="1">
        <f>(1-$F$2^L$17)*($M$2+$B$7*LN(L306))/(1-$F$2)+(1-$F$2^(L$17-1))*$R$4+$F$2^(L$17-1)*$M$4</f>
        <v>115.55780456931741</v>
      </c>
      <c r="N306" s="1">
        <f>MAX($B$6*$B$2-(1-$F$2)/(1-$F$2^N$17)*($A306-$F$2^(N$17-1)*$B$4*$I$3),0.000001)</f>
        <v>12.02918195952364</v>
      </c>
      <c r="O306" s="1">
        <f>(1-$F$2^N$17)*($M$2+$B$7*LN(N306))/(1-$F$2)+(1-$F$2^(N$17-1))*$R$4+$F$2^(N$17-1)*$M$4</f>
        <v>115.6102653502863</v>
      </c>
      <c r="P306" s="1">
        <f t="shared" si="57"/>
        <v>27</v>
      </c>
      <c r="Q306" s="1">
        <f>$R$3/(1-$B$4)</f>
        <v>115.82106318787385</v>
      </c>
      <c r="R306" s="1">
        <f>LN((1-$B$6)*$B$3*$B$2)+$B$7*LN($B$6*$B$3*$B$2+$F$2*Y306)+$B$4*$R$3/(1-$B$4)</f>
        <v>116.56199806207442</v>
      </c>
      <c r="T306" s="1">
        <f t="shared" si="59"/>
        <v>115.82106318787385</v>
      </c>
      <c r="U306" s="1">
        <f t="shared" si="60"/>
        <v>0</v>
      </c>
      <c r="V306" s="1">
        <f t="shared" si="58"/>
        <v>27</v>
      </c>
      <c r="W306" s="1"/>
      <c r="X306" s="1">
        <f t="shared" si="61"/>
        <v>115.6102653502863</v>
      </c>
      <c r="Y306" s="1">
        <f>IF(X306=C306,$I$3,(Z306-$B$6*$B$2+A306)/$F$2)</f>
        <v>101.7523665667948</v>
      </c>
      <c r="Z306" s="1">
        <f t="shared" si="62"/>
        <v>12.02918195952364</v>
      </c>
      <c r="AA306" s="1">
        <f t="shared" si="63"/>
      </c>
      <c r="AB306" s="1">
        <f t="shared" si="64"/>
      </c>
      <c r="AC306" s="1">
        <f t="shared" si="65"/>
      </c>
      <c r="AD306" s="1">
        <f t="shared" si="66"/>
      </c>
      <c r="AE306" s="1">
        <f t="shared" si="67"/>
      </c>
      <c r="AF306">
        <f t="shared" si="68"/>
      </c>
      <c r="AG306">
        <f t="shared" si="69"/>
        <v>12.02918195952364</v>
      </c>
    </row>
    <row r="307" spans="1:33" ht="12.75">
      <c r="A307" s="1">
        <f>A306+$I$3/100</f>
        <v>110.10178976391869</v>
      </c>
      <c r="B307" s="1">
        <f>MAX($B$6*$B$2-A307+$B$4*$I$3,0.00001)</f>
        <v>1E-05</v>
      </c>
      <c r="C307" s="1">
        <f>$M$2+$B$7*LN(B307)+$M$4</f>
        <v>111.03842940027327</v>
      </c>
      <c r="D307" s="1">
        <f>MAX($B$6*$B$2-(1-$F$2)/(1-$F$2^D$17)*($A307-$F$2^(D$17-1)*$B$4*$I$3),0.000001)</f>
        <v>1E-06</v>
      </c>
      <c r="E307" s="1">
        <f>(1-$F$2^D$17)*($M$2+$B$7*LN(D307))/(1-$F$2)+(1-$F$2^(D$17-1))*$R$4+$F$2^(D$17-1)*$M$4</f>
        <v>102.0153814750243</v>
      </c>
      <c r="F307" s="1">
        <f>MAX($B$6*$B$2-(1-$F$2)/(1-$F$2^F$17)*($A307-$F$2^(F$17-1)*$B$4*$I$3),0.000001)</f>
        <v>1E-06</v>
      </c>
      <c r="G307" s="1">
        <f>(1-$F$2^F$17)*($M$2+$B$7*LN(F307))/(1-$F$2)+(1-$F$2^(F$17-1))*$R$4+$F$2^(F$17-1)*$M$4</f>
        <v>94.91112224570067</v>
      </c>
      <c r="H307" s="1">
        <f>MAX($B$6*$B$2-(1-$F$2)/(1-$F$2^H$17)*($A307-$F$2^(H$17-1)*$B$4*$I$3),0.000001)</f>
        <v>4.16373613168037</v>
      </c>
      <c r="I307" s="1">
        <f>(1-$F$2^H$17)*($M$2+$B$7*LN(H307))/(1-$F$2)+(1-$F$2^(H$17-1))*$R$4+$F$2^(H$17-1)*$M$4</f>
        <v>114.80783589814465</v>
      </c>
      <c r="J307" s="1">
        <f>MAX($B$6*$B$2-(1-$F$2)/(1-$F$2^J$17)*($A307-$F$2^(J$17-1)*$B$4*$I$3),0.000001)</f>
        <v>7.833101025182518</v>
      </c>
      <c r="K307" s="1">
        <f>(1-$F$2^J$17)*($M$2+$B$7*LN(J307))/(1-$F$2)+(1-$F$2^(J$17-1))*$R$4+$F$2^(J$17-1)*$M$4</f>
        <v>115.37766615538433</v>
      </c>
      <c r="L307" s="1">
        <f>MAX($B$6*$B$2-(1-$F$2)/(1-$F$2^L$17)*($A307-$F$2^(L$17-1)*$B$4*$I$3),0.000001)</f>
        <v>10.258080843478531</v>
      </c>
      <c r="M307" s="1">
        <f>(1-$F$2^L$17)*($M$2+$B$7*LN(L307))/(1-$F$2)+(1-$F$2^(L$17-1))*$R$4+$F$2^(L$17-1)*$M$4</f>
        <v>115.54325323575667</v>
      </c>
      <c r="N307" s="1">
        <f>MAX($B$6*$B$2-(1-$F$2)/(1-$F$2^N$17)*($A307-$F$2^(N$17-1)*$B$4*$I$3),0.000001)</f>
        <v>11.972191892166943</v>
      </c>
      <c r="O307" s="1">
        <f>(1-$F$2^N$17)*($M$2+$B$7*LN(N307))/(1-$F$2)+(1-$F$2^(N$17-1))*$R$4+$F$2^(N$17-1)*$M$4</f>
        <v>115.59778850368782</v>
      </c>
      <c r="P307" s="1">
        <f t="shared" si="57"/>
        <v>27</v>
      </c>
      <c r="Q307" s="1">
        <f>$R$3/(1-$B$4)</f>
        <v>115.82106318787385</v>
      </c>
      <c r="R307" s="1">
        <f>LN((1-$B$6)*$B$3*$B$2)+$B$7*LN($B$6*$B$3*$B$2+$F$2*Y307)+$B$4*$R$3/(1-$B$4)</f>
        <v>116.5630172521359</v>
      </c>
      <c r="T307" s="1">
        <f t="shared" si="59"/>
        <v>115.82106318787385</v>
      </c>
      <c r="U307" s="1">
        <f t="shared" si="60"/>
        <v>0</v>
      </c>
      <c r="V307" s="1">
        <f t="shared" si="58"/>
        <v>27</v>
      </c>
      <c r="W307" s="1"/>
      <c r="X307" s="1">
        <f t="shared" si="61"/>
        <v>115.59778850368782</v>
      </c>
      <c r="Y307" s="1">
        <f>IF(X307=C307,$I$3,(Z307-$B$6*$B$2+A307)/$F$2)</f>
        <v>102.02103230591206</v>
      </c>
      <c r="Z307" s="1">
        <f t="shared" si="62"/>
        <v>11.972191892166943</v>
      </c>
      <c r="AA307" s="1">
        <f t="shared" si="63"/>
      </c>
      <c r="AB307" s="1">
        <f t="shared" si="64"/>
      </c>
      <c r="AC307" s="1">
        <f t="shared" si="65"/>
      </c>
      <c r="AD307" s="1">
        <f t="shared" si="66"/>
      </c>
      <c r="AE307" s="1">
        <f t="shared" si="67"/>
      </c>
      <c r="AF307">
        <f t="shared" si="68"/>
      </c>
      <c r="AG307">
        <f t="shared" si="69"/>
        <v>11.972191892166943</v>
      </c>
    </row>
    <row r="308" spans="1:33" ht="12.75">
      <c r="A308" s="1">
        <f>A307+$I$3/100</f>
        <v>110.40125066082871</v>
      </c>
      <c r="B308" s="1">
        <f>MAX($B$6*$B$2-A308+$B$4*$I$3,0.00001)</f>
        <v>1E-05</v>
      </c>
      <c r="C308" s="1">
        <f>$M$2+$B$7*LN(B308)+$M$4</f>
        <v>111.03842940027327</v>
      </c>
      <c r="D308" s="1">
        <f>MAX($B$6*$B$2-(1-$F$2)/(1-$F$2^D$17)*($A308-$F$2^(D$17-1)*$B$4*$I$3),0.000001)</f>
        <v>1E-06</v>
      </c>
      <c r="E308" s="1">
        <f>(1-$F$2^D$17)*($M$2+$B$7*LN(D308))/(1-$F$2)+(1-$F$2^(D$17-1))*$R$4+$F$2^(D$17-1)*$M$4</f>
        <v>102.0153814750243</v>
      </c>
      <c r="F308" s="1">
        <f>MAX($B$6*$B$2-(1-$F$2)/(1-$F$2^F$17)*($A308-$F$2^(F$17-1)*$B$4*$I$3),0.000001)</f>
        <v>1E-06</v>
      </c>
      <c r="G308" s="1">
        <f>(1-$F$2^F$17)*($M$2+$B$7*LN(F308))/(1-$F$2)+(1-$F$2^(F$17-1))*$R$4+$F$2^(F$17-1)*$M$4</f>
        <v>94.91112224570067</v>
      </c>
      <c r="H308" s="1">
        <f>MAX($B$6*$B$2-(1-$F$2)/(1-$F$2^H$17)*($A308-$F$2^(H$17-1)*$B$4*$I$3),0.000001)</f>
        <v>4.076988627782406</v>
      </c>
      <c r="I308" s="1">
        <f>(1-$F$2^H$17)*($M$2+$B$7*LN(H308))/(1-$F$2)+(1-$F$2^(H$17-1))*$R$4+$F$2^(H$17-1)*$M$4</f>
        <v>114.7714954101923</v>
      </c>
      <c r="J308" s="1">
        <f>MAX($B$6*$B$2-(1-$F$2)/(1-$F$2^J$17)*($A308-$F$2^(J$17-1)*$B$4*$I$3),0.000001)</f>
        <v>7.760337194409487</v>
      </c>
      <c r="K308" s="1">
        <f>(1-$F$2^J$17)*($M$2+$B$7*LN(J308))/(1-$F$2)+(1-$F$2^(J$17-1))*$R$4+$F$2^(J$17-1)*$M$4</f>
        <v>115.35846172681289</v>
      </c>
      <c r="L308" s="1">
        <f>MAX($B$6*$B$2-(1-$F$2)/(1-$F$2^L$17)*($A308-$F$2^(L$17-1)*$B$4*$I$3),0.000001)</f>
        <v>10.194558428072408</v>
      </c>
      <c r="M308" s="1">
        <f>(1-$F$2^L$17)*($M$2+$B$7*LN(L308))/(1-$F$2)+(1-$F$2^(L$17-1))*$R$4+$F$2^(L$17-1)*$M$4</f>
        <v>115.52861151368725</v>
      </c>
      <c r="N308" s="1">
        <f>MAX($B$6*$B$2-(1-$F$2)/(1-$F$2^N$17)*($A308-$F$2^(N$17-1)*$B$4*$I$3),0.000001)</f>
        <v>11.915201824810246</v>
      </c>
      <c r="O308" s="1">
        <f>(1-$F$2^N$17)*($M$2+$B$7*LN(N308))/(1-$F$2)+(1-$F$2^(N$17-1))*$R$4+$F$2^(N$17-1)*$M$4</f>
        <v>115.58525212284059</v>
      </c>
      <c r="P308" s="1">
        <f t="shared" si="57"/>
        <v>27</v>
      </c>
      <c r="Q308" s="1">
        <f>$R$3/(1-$B$4)</f>
        <v>115.82106318787385</v>
      </c>
      <c r="R308" s="1">
        <f>LN((1-$B$6)*$B$3*$B$2)+$B$7*LN($B$6*$B$3*$B$2+$F$2*Y308)+$B$4*$R$3/(1-$B$4)</f>
        <v>116.564034368926</v>
      </c>
      <c r="T308" s="1">
        <f t="shared" si="59"/>
        <v>115.82106318787385</v>
      </c>
      <c r="U308" s="1">
        <f t="shared" si="60"/>
        <v>0</v>
      </c>
      <c r="V308" s="1">
        <f t="shared" si="58"/>
        <v>27</v>
      </c>
      <c r="W308" s="1"/>
      <c r="X308" s="1">
        <f t="shared" si="61"/>
        <v>115.58525212284059</v>
      </c>
      <c r="Y308" s="1">
        <f>IF(X308=C308,$I$3,(Z308-$B$6*$B$2+A308)/$F$2)</f>
        <v>102.28969804502933</v>
      </c>
      <c r="Z308" s="1">
        <f t="shared" si="62"/>
        <v>11.915201824810246</v>
      </c>
      <c r="AA308" s="1">
        <f t="shared" si="63"/>
      </c>
      <c r="AB308" s="1">
        <f t="shared" si="64"/>
      </c>
      <c r="AC308" s="1">
        <f t="shared" si="65"/>
      </c>
      <c r="AD308" s="1">
        <f t="shared" si="66"/>
      </c>
      <c r="AE308" s="1">
        <f t="shared" si="67"/>
      </c>
      <c r="AF308">
        <f t="shared" si="68"/>
      </c>
      <c r="AG308">
        <f t="shared" si="69"/>
        <v>11.915201824810246</v>
      </c>
    </row>
    <row r="309" spans="1:33" ht="12.75">
      <c r="A309" s="1">
        <f>A308+$I$3/100</f>
        <v>110.70071155773873</v>
      </c>
      <c r="B309" s="1">
        <f>MAX($B$6*$B$2-A309+$B$4*$I$3,0.00001)</f>
        <v>1E-05</v>
      </c>
      <c r="C309" s="1">
        <f>$M$2+$B$7*LN(B309)+$M$4</f>
        <v>111.03842940027327</v>
      </c>
      <c r="D309" s="1">
        <f>MAX($B$6*$B$2-(1-$F$2)/(1-$F$2^D$17)*($A309-$F$2^(D$17-1)*$B$4*$I$3),0.000001)</f>
        <v>1E-06</v>
      </c>
      <c r="E309" s="1">
        <f>(1-$F$2^D$17)*($M$2+$B$7*LN(D309))/(1-$F$2)+(1-$F$2^(D$17-1))*$R$4+$F$2^(D$17-1)*$M$4</f>
        <v>102.0153814750243</v>
      </c>
      <c r="F309" s="1">
        <f>MAX($B$6*$B$2-(1-$F$2)/(1-$F$2^F$17)*($A309-$F$2^(F$17-1)*$B$4*$I$3),0.000001)</f>
        <v>1E-06</v>
      </c>
      <c r="G309" s="1">
        <f>(1-$F$2^F$17)*($M$2+$B$7*LN(F309))/(1-$F$2)+(1-$F$2^(F$17-1))*$R$4+$F$2^(F$17-1)*$M$4</f>
        <v>94.91112224570067</v>
      </c>
      <c r="H309" s="1">
        <f>MAX($B$6*$B$2-(1-$F$2)/(1-$F$2^H$17)*($A309-$F$2^(H$17-1)*$B$4*$I$3),0.000001)</f>
        <v>3.9902411238844415</v>
      </c>
      <c r="I309" s="1">
        <f>(1-$F$2^H$17)*($M$2+$B$7*LN(H309))/(1-$F$2)+(1-$F$2^(H$17-1))*$R$4+$F$2^(H$17-1)*$M$4</f>
        <v>114.73437331884162</v>
      </c>
      <c r="J309" s="1">
        <f>MAX($B$6*$B$2-(1-$F$2)/(1-$F$2^J$17)*($A309-$F$2^(J$17-1)*$B$4*$I$3),0.000001)</f>
        <v>7.6875733636364565</v>
      </c>
      <c r="K309" s="1">
        <f>(1-$F$2^J$17)*($M$2+$B$7*LN(J309))/(1-$F$2)+(1-$F$2^(J$17-1))*$R$4+$F$2^(J$17-1)*$M$4</f>
        <v>115.33907637948766</v>
      </c>
      <c r="L309" s="1">
        <f>MAX($B$6*$B$2-(1-$F$2)/(1-$F$2^L$17)*($A309-$F$2^(L$17-1)*$B$4*$I$3),0.000001)</f>
        <v>10.13103601266629</v>
      </c>
      <c r="M309" s="1">
        <f>(1-$F$2^L$17)*($M$2+$B$7*LN(L309))/(1-$F$2)+(1-$F$2^(L$17-1))*$R$4+$F$2^(L$17-1)*$M$4</f>
        <v>115.5138782731541</v>
      </c>
      <c r="N309" s="1">
        <f>MAX($B$6*$B$2-(1-$F$2)/(1-$F$2^N$17)*($A309-$F$2^(N$17-1)*$B$4*$I$3),0.000001)</f>
        <v>11.85821175745355</v>
      </c>
      <c r="O309" s="1">
        <f>(1-$F$2^N$17)*($M$2+$B$7*LN(N309))/(1-$F$2)+(1-$F$2^(N$17-1))*$R$4+$F$2^(N$17-1)*$M$4</f>
        <v>115.57265563687493</v>
      </c>
      <c r="P309" s="1">
        <f t="shared" si="57"/>
        <v>27</v>
      </c>
      <c r="Q309" s="1">
        <f>$R$3/(1-$B$4)</f>
        <v>115.82106318787385</v>
      </c>
      <c r="R309" s="1">
        <f>LN((1-$B$6)*$B$3*$B$2)+$B$7*LN($B$6*$B$3*$B$2+$F$2*Y309)+$B$4*$R$3/(1-$B$4)</f>
        <v>116.56504942086268</v>
      </c>
      <c r="T309" s="1">
        <f t="shared" si="59"/>
        <v>115.82106318787385</v>
      </c>
      <c r="U309" s="1">
        <f t="shared" si="60"/>
        <v>0</v>
      </c>
      <c r="V309" s="1">
        <f t="shared" si="58"/>
        <v>27</v>
      </c>
      <c r="W309" s="1"/>
      <c r="X309" s="1">
        <f t="shared" si="61"/>
        <v>115.57265563687493</v>
      </c>
      <c r="Y309" s="1">
        <f>IF(X309=C309,$I$3,(Z309-$B$6*$B$2+A309)/$F$2)</f>
        <v>102.55836378414656</v>
      </c>
      <c r="Z309" s="1">
        <f t="shared" si="62"/>
        <v>11.85821175745355</v>
      </c>
      <c r="AA309" s="1">
        <f t="shared" si="63"/>
      </c>
      <c r="AB309" s="1">
        <f t="shared" si="64"/>
      </c>
      <c r="AC309" s="1">
        <f t="shared" si="65"/>
      </c>
      <c r="AD309" s="1">
        <f t="shared" si="66"/>
      </c>
      <c r="AE309" s="1">
        <f t="shared" si="67"/>
      </c>
      <c r="AF309">
        <f t="shared" si="68"/>
      </c>
      <c r="AG309">
        <f t="shared" si="69"/>
        <v>11.85821175745355</v>
      </c>
    </row>
    <row r="310" spans="1:33" ht="12.75">
      <c r="A310" s="1">
        <f>A309+$I$3/100</f>
        <v>111.00017245464875</v>
      </c>
      <c r="B310" s="1">
        <f>MAX($B$6*$B$2-A310+$B$4*$I$3,0.00001)</f>
        <v>1E-05</v>
      </c>
      <c r="C310" s="1">
        <f>$M$2+$B$7*LN(B310)+$M$4</f>
        <v>111.03842940027327</v>
      </c>
      <c r="D310" s="1">
        <f>MAX($B$6*$B$2-(1-$F$2)/(1-$F$2^D$17)*($A310-$F$2^(D$17-1)*$B$4*$I$3),0.000001)</f>
        <v>1E-06</v>
      </c>
      <c r="E310" s="1">
        <f>(1-$F$2^D$17)*($M$2+$B$7*LN(D310))/(1-$F$2)+(1-$F$2^(D$17-1))*$R$4+$F$2^(D$17-1)*$M$4</f>
        <v>102.0153814750243</v>
      </c>
      <c r="F310" s="1">
        <f>MAX($B$6*$B$2-(1-$F$2)/(1-$F$2^F$17)*($A310-$F$2^(F$17-1)*$B$4*$I$3),0.000001)</f>
        <v>1E-06</v>
      </c>
      <c r="G310" s="1">
        <f>(1-$F$2^F$17)*($M$2+$B$7*LN(F310))/(1-$F$2)+(1-$F$2^(F$17-1))*$R$4+$F$2^(F$17-1)*$M$4</f>
        <v>94.91112224570067</v>
      </c>
      <c r="H310" s="1">
        <f>MAX($B$6*$B$2-(1-$F$2)/(1-$F$2^H$17)*($A310-$F$2^(H$17-1)*$B$4*$I$3),0.000001)</f>
        <v>3.9034936199864774</v>
      </c>
      <c r="I310" s="1">
        <f>(1-$F$2^H$17)*($M$2+$B$7*LN(H310))/(1-$F$2)+(1-$F$2^(H$17-1))*$R$4+$F$2^(H$17-1)*$M$4</f>
        <v>114.69643526258352</v>
      </c>
      <c r="J310" s="1">
        <f>MAX($B$6*$B$2-(1-$F$2)/(1-$F$2^J$17)*($A310-$F$2^(J$17-1)*$B$4*$I$3),0.000001)</f>
        <v>7.6148095328634255</v>
      </c>
      <c r="K310" s="1">
        <f>(1-$F$2^J$17)*($M$2+$B$7*LN(J310))/(1-$F$2)+(1-$F$2^(J$17-1))*$R$4+$F$2^(J$17-1)*$M$4</f>
        <v>115.31950667220954</v>
      </c>
      <c r="L310" s="1">
        <f>MAX($B$6*$B$2-(1-$F$2)/(1-$F$2^L$17)*($A310-$F$2^(L$17-1)*$B$4*$I$3),0.000001)</f>
        <v>10.067513597260167</v>
      </c>
      <c r="M310" s="1">
        <f>(1-$F$2^L$17)*($M$2+$B$7*LN(L310))/(1-$F$2)+(1-$F$2^(L$17-1))*$R$4+$F$2^(L$17-1)*$M$4</f>
        <v>115.49905236288028</v>
      </c>
      <c r="N310" s="1">
        <f>MAX($B$6*$B$2-(1-$F$2)/(1-$F$2^N$17)*($A310-$F$2^(N$17-1)*$B$4*$I$3),0.000001)</f>
        <v>11.801221690096856</v>
      </c>
      <c r="O310" s="1">
        <f>(1-$F$2^N$17)*($M$2+$B$7*LN(N310))/(1-$F$2)+(1-$F$2^(N$17-1))*$R$4+$F$2^(N$17-1)*$M$4</f>
        <v>115.55999846667052</v>
      </c>
      <c r="P310" s="1">
        <f t="shared" si="57"/>
        <v>27</v>
      </c>
      <c r="Q310" s="1">
        <f>$R$3/(1-$B$4)</f>
        <v>115.82106318787385</v>
      </c>
      <c r="R310" s="1">
        <f>LN((1-$B$6)*$B$3*$B$2)+$B$7*LN($B$6*$B$3*$B$2+$F$2*Y310)+$B$4*$R$3/(1-$B$4)</f>
        <v>116.56606241631265</v>
      </c>
      <c r="T310" s="1">
        <f t="shared" si="59"/>
        <v>115.82106318787385</v>
      </c>
      <c r="U310" s="1">
        <f t="shared" si="60"/>
        <v>0</v>
      </c>
      <c r="V310" s="1">
        <f t="shared" si="58"/>
        <v>27</v>
      </c>
      <c r="W310" s="1"/>
      <c r="X310" s="1">
        <f t="shared" si="61"/>
        <v>115.55999846667052</v>
      </c>
      <c r="Y310" s="1">
        <f>IF(X310=C310,$I$3,(Z310-$B$6*$B$2+A310)/$F$2)</f>
        <v>102.82702952326383</v>
      </c>
      <c r="Z310" s="1">
        <f t="shared" si="62"/>
        <v>11.801221690096856</v>
      </c>
      <c r="AA310" s="1">
        <f t="shared" si="63"/>
      </c>
      <c r="AB310" s="1">
        <f t="shared" si="64"/>
      </c>
      <c r="AC310" s="1">
        <f t="shared" si="65"/>
      </c>
      <c r="AD310" s="1">
        <f t="shared" si="66"/>
      </c>
      <c r="AE310" s="1">
        <f t="shared" si="67"/>
      </c>
      <c r="AF310">
        <f t="shared" si="68"/>
      </c>
      <c r="AG310">
        <f t="shared" si="69"/>
        <v>11.801221690096856</v>
      </c>
    </row>
    <row r="311" spans="1:33" ht="12.75">
      <c r="A311" s="1">
        <f>A310+$I$3/100</f>
        <v>111.29963335155877</v>
      </c>
      <c r="B311" s="1">
        <f>MAX($B$6*$B$2-A311+$B$4*$I$3,0.00001)</f>
        <v>1E-05</v>
      </c>
      <c r="C311" s="1">
        <f>$M$2+$B$7*LN(B311)+$M$4</f>
        <v>111.03842940027327</v>
      </c>
      <c r="D311" s="1">
        <f>MAX($B$6*$B$2-(1-$F$2)/(1-$F$2^D$17)*($A311-$F$2^(D$17-1)*$B$4*$I$3),0.000001)</f>
        <v>1E-06</v>
      </c>
      <c r="E311" s="1">
        <f>(1-$F$2^D$17)*($M$2+$B$7*LN(D311))/(1-$F$2)+(1-$F$2^(D$17-1))*$R$4+$F$2^(D$17-1)*$M$4</f>
        <v>102.0153814750243</v>
      </c>
      <c r="F311" s="1">
        <f>MAX($B$6*$B$2-(1-$F$2)/(1-$F$2^F$17)*($A311-$F$2^(F$17-1)*$B$4*$I$3),0.000001)</f>
        <v>1E-06</v>
      </c>
      <c r="G311" s="1">
        <f>(1-$F$2^F$17)*($M$2+$B$7*LN(F311))/(1-$F$2)+(1-$F$2^(F$17-1))*$R$4+$F$2^(F$17-1)*$M$4</f>
        <v>94.91112224570067</v>
      </c>
      <c r="H311" s="1">
        <f>MAX($B$6*$B$2-(1-$F$2)/(1-$F$2^H$17)*($A311-$F$2^(H$17-1)*$B$4*$I$3),0.000001)</f>
        <v>3.8167461160885168</v>
      </c>
      <c r="I311" s="1">
        <f>(1-$F$2^H$17)*($M$2+$B$7*LN(H311))/(1-$F$2)+(1-$F$2^(H$17-1))*$R$4+$F$2^(H$17-1)*$M$4</f>
        <v>114.6576445629388</v>
      </c>
      <c r="J311" s="1">
        <f>MAX($B$6*$B$2-(1-$F$2)/(1-$F$2^J$17)*($A311-$F$2^(J$17-1)*$B$4*$I$3),0.000001)</f>
        <v>7.542045702090395</v>
      </c>
      <c r="K311" s="1">
        <f>(1-$F$2^J$17)*($M$2+$B$7*LN(J311))/(1-$F$2)+(1-$F$2^(J$17-1))*$R$4+$F$2^(J$17-1)*$M$4</f>
        <v>115.29974906465506</v>
      </c>
      <c r="L311" s="1">
        <f>MAX($B$6*$B$2-(1-$F$2)/(1-$F$2^L$17)*($A311-$F$2^(L$17-1)*$B$4*$I$3),0.000001)</f>
        <v>10.003991181854047</v>
      </c>
      <c r="M311" s="1">
        <f>(1-$F$2^L$17)*($M$2+$B$7*LN(L311))/(1-$F$2)+(1-$F$2^(L$17-1))*$R$4+$F$2^(L$17-1)*$M$4</f>
        <v>115.48413260972718</v>
      </c>
      <c r="N311" s="1">
        <f>MAX($B$6*$B$2-(1-$F$2)/(1-$F$2^N$17)*($A311-$F$2^(N$17-1)*$B$4*$I$3),0.000001)</f>
        <v>11.744231622740159</v>
      </c>
      <c r="O311" s="1">
        <f>(1-$F$2^N$17)*($M$2+$B$7*LN(N311))/(1-$F$2)+(1-$F$2^(N$17-1))*$R$4+$F$2^(N$17-1)*$M$4</f>
        <v>115.54728002469672</v>
      </c>
      <c r="P311" s="1">
        <f t="shared" si="57"/>
        <v>27</v>
      </c>
      <c r="Q311" s="1">
        <f>$R$3/(1-$B$4)</f>
        <v>115.82106318787385</v>
      </c>
      <c r="R311" s="1">
        <f>LN((1-$B$6)*$B$3*$B$2)+$B$7*LN($B$6*$B$3*$B$2+$F$2*Y311)+$B$4*$R$3/(1-$B$4)</f>
        <v>116.56707336359193</v>
      </c>
      <c r="T311" s="1">
        <f t="shared" si="59"/>
        <v>115.82106318787385</v>
      </c>
      <c r="U311" s="1">
        <f t="shared" si="60"/>
        <v>0</v>
      </c>
      <c r="V311" s="1">
        <f t="shared" si="58"/>
        <v>27</v>
      </c>
      <c r="W311" s="1"/>
      <c r="X311" s="1">
        <f t="shared" si="61"/>
        <v>115.54728002469672</v>
      </c>
      <c r="Y311" s="1">
        <f>IF(X311=C311,$I$3,(Z311-$B$6*$B$2+A311)/$F$2)</f>
        <v>103.09569526238108</v>
      </c>
      <c r="Z311" s="1">
        <f t="shared" si="62"/>
        <v>11.744231622740159</v>
      </c>
      <c r="AA311" s="1">
        <f t="shared" si="63"/>
      </c>
      <c r="AB311" s="1">
        <f t="shared" si="64"/>
      </c>
      <c r="AC311" s="1">
        <f t="shared" si="65"/>
      </c>
      <c r="AD311" s="1">
        <f t="shared" si="66"/>
      </c>
      <c r="AE311" s="1">
        <f t="shared" si="67"/>
      </c>
      <c r="AF311">
        <f t="shared" si="68"/>
      </c>
      <c r="AG311">
        <f t="shared" si="69"/>
        <v>11.744231622740159</v>
      </c>
    </row>
    <row r="312" spans="1:33" ht="12.75">
      <c r="A312" s="1">
        <f>A311+$I$3/100</f>
        <v>111.59909424846879</v>
      </c>
      <c r="B312" s="1">
        <f>MAX($B$6*$B$2-A312+$B$4*$I$3,0.00001)</f>
        <v>1E-05</v>
      </c>
      <c r="C312" s="1">
        <f>$M$2+$B$7*LN(B312)+$M$4</f>
        <v>111.03842940027327</v>
      </c>
      <c r="D312" s="1">
        <f>MAX($B$6*$B$2-(1-$F$2)/(1-$F$2^D$17)*($A312-$F$2^(D$17-1)*$B$4*$I$3),0.000001)</f>
        <v>1E-06</v>
      </c>
      <c r="E312" s="1">
        <f>(1-$F$2^D$17)*($M$2+$B$7*LN(D312))/(1-$F$2)+(1-$F$2^(D$17-1))*$R$4+$F$2^(D$17-1)*$M$4</f>
        <v>102.0153814750243</v>
      </c>
      <c r="F312" s="1">
        <f>MAX($B$6*$B$2-(1-$F$2)/(1-$F$2^F$17)*($A312-$F$2^(F$17-1)*$B$4*$I$3),0.000001)</f>
        <v>1E-06</v>
      </c>
      <c r="G312" s="1">
        <f>(1-$F$2^F$17)*($M$2+$B$7*LN(F312))/(1-$F$2)+(1-$F$2^(F$17-1))*$R$4+$F$2^(F$17-1)*$M$4</f>
        <v>94.91112224570067</v>
      </c>
      <c r="H312" s="1">
        <f>MAX($B$6*$B$2-(1-$F$2)/(1-$F$2^H$17)*($A312-$F$2^(H$17-1)*$B$4*$I$3),0.000001)</f>
        <v>3.7299986121905526</v>
      </c>
      <c r="I312" s="1">
        <f>(1-$F$2^H$17)*($M$2+$B$7*LN(H312))/(1-$F$2)+(1-$F$2^(H$17-1))*$R$4+$F$2^(H$17-1)*$M$4</f>
        <v>114.61796201135022</v>
      </c>
      <c r="J312" s="1">
        <f>MAX($B$6*$B$2-(1-$F$2)/(1-$F$2^J$17)*($A312-$F$2^(J$17-1)*$B$4*$I$3),0.000001)</f>
        <v>7.469281871317367</v>
      </c>
      <c r="K312" s="1">
        <f>(1-$F$2^J$17)*($M$2+$B$7*LN(J312))/(1-$F$2)+(1-$F$2^(J$17-1))*$R$4+$F$2^(J$17-1)*$M$4</f>
        <v>115.27979991353229</v>
      </c>
      <c r="L312" s="1">
        <f>MAX($B$6*$B$2-(1-$F$2)/(1-$F$2^L$17)*($A312-$F$2^(L$17-1)*$B$4*$I$3),0.000001)</f>
        <v>9.940468766447925</v>
      </c>
      <c r="M312" s="1">
        <f>(1-$F$2^L$17)*($M$2+$B$7*LN(L312))/(1-$F$2)+(1-$F$2^(L$17-1))*$R$4+$F$2^(L$17-1)*$M$4</f>
        <v>115.46911781813743</v>
      </c>
      <c r="N312" s="1">
        <f>MAX($B$6*$B$2-(1-$F$2)/(1-$F$2^N$17)*($A312-$F$2^(N$17-1)*$B$4*$I$3),0.000001)</f>
        <v>11.687241555383462</v>
      </c>
      <c r="O312" s="1">
        <f>(1-$F$2^N$17)*($M$2+$B$7*LN(N312))/(1-$F$2)+(1-$F$2^(N$17-1))*$R$4+$F$2^(N$17-1)*$M$4</f>
        <v>115.5344997148488</v>
      </c>
      <c r="P312" s="1">
        <f t="shared" si="57"/>
        <v>27</v>
      </c>
      <c r="Q312" s="1">
        <f>$R$3/(1-$B$4)</f>
        <v>115.82106318787385</v>
      </c>
      <c r="R312" s="1">
        <f>LN((1-$B$6)*$B$3*$B$2)+$B$7*LN($B$6*$B$3*$B$2+$F$2*Y312)+$B$4*$R$3/(1-$B$4)</f>
        <v>116.5680822709662</v>
      </c>
      <c r="T312" s="1">
        <f t="shared" si="59"/>
        <v>115.82106318787385</v>
      </c>
      <c r="U312" s="1">
        <f t="shared" si="60"/>
        <v>0</v>
      </c>
      <c r="V312" s="1">
        <f t="shared" si="58"/>
        <v>27</v>
      </c>
      <c r="W312" s="1"/>
      <c r="X312" s="1">
        <f t="shared" si="61"/>
        <v>115.5344997148488</v>
      </c>
      <c r="Y312" s="1">
        <f>IF(X312=C312,$I$3,(Z312-$B$6*$B$2+A312)/$F$2)</f>
        <v>103.36436100149835</v>
      </c>
      <c r="Z312" s="1">
        <f t="shared" si="62"/>
        <v>11.687241555383462</v>
      </c>
      <c r="AA312" s="1">
        <f t="shared" si="63"/>
      </c>
      <c r="AB312" s="1">
        <f t="shared" si="64"/>
      </c>
      <c r="AC312" s="1">
        <f t="shared" si="65"/>
      </c>
      <c r="AD312" s="1">
        <f t="shared" si="66"/>
      </c>
      <c r="AE312" s="1">
        <f t="shared" si="67"/>
      </c>
      <c r="AF312">
        <f t="shared" si="68"/>
      </c>
      <c r="AG312">
        <f t="shared" si="69"/>
        <v>11.687241555383462</v>
      </c>
    </row>
    <row r="313" spans="1:33" ht="12.75">
      <c r="A313" s="1">
        <f>A312+$I$3/100</f>
        <v>111.89855514537881</v>
      </c>
      <c r="B313" s="1">
        <f>MAX($B$6*$B$2-A313+$B$4*$I$3,0.00001)</f>
        <v>1E-05</v>
      </c>
      <c r="C313" s="1">
        <f>$M$2+$B$7*LN(B313)+$M$4</f>
        <v>111.03842940027327</v>
      </c>
      <c r="D313" s="1">
        <f>MAX($B$6*$B$2-(1-$F$2)/(1-$F$2^D$17)*($A313-$F$2^(D$17-1)*$B$4*$I$3),0.000001)</f>
        <v>1E-06</v>
      </c>
      <c r="E313" s="1">
        <f>(1-$F$2^D$17)*($M$2+$B$7*LN(D313))/(1-$F$2)+(1-$F$2^(D$17-1))*$R$4+$F$2^(D$17-1)*$M$4</f>
        <v>102.0153814750243</v>
      </c>
      <c r="F313" s="1">
        <f>MAX($B$6*$B$2-(1-$F$2)/(1-$F$2^F$17)*($A313-$F$2^(F$17-1)*$B$4*$I$3),0.000001)</f>
        <v>1E-06</v>
      </c>
      <c r="G313" s="1">
        <f>(1-$F$2^F$17)*($M$2+$B$7*LN(F313))/(1-$F$2)+(1-$F$2^(F$17-1))*$R$4+$F$2^(F$17-1)*$M$4</f>
        <v>94.91112224570067</v>
      </c>
      <c r="H313" s="1">
        <f>MAX($B$6*$B$2-(1-$F$2)/(1-$F$2^H$17)*($A313-$F$2^(H$17-1)*$B$4*$I$3),0.000001)</f>
        <v>3.6432511082925885</v>
      </c>
      <c r="I313" s="1">
        <f>(1-$F$2^H$17)*($M$2+$B$7*LN(H313))/(1-$F$2)+(1-$F$2^(H$17-1))*$R$4+$F$2^(H$17-1)*$M$4</f>
        <v>114.57734563099572</v>
      </c>
      <c r="J313" s="1">
        <f>MAX($B$6*$B$2-(1-$F$2)/(1-$F$2^J$17)*($A313-$F$2^(J$17-1)*$B$4*$I$3),0.000001)</f>
        <v>7.396518040544336</v>
      </c>
      <c r="K313" s="1">
        <f>(1-$F$2^J$17)*($M$2+$B$7*LN(J313))/(1-$F$2)+(1-$F$2^(J$17-1))*$R$4+$F$2^(J$17-1)*$M$4</f>
        <v>115.25965546854874</v>
      </c>
      <c r="L313" s="1">
        <f>MAX($B$6*$B$2-(1-$F$2)/(1-$F$2^L$17)*($A313-$F$2^(L$17-1)*$B$4*$I$3),0.000001)</f>
        <v>9.876946351041806</v>
      </c>
      <c r="M313" s="1">
        <f>(1-$F$2^L$17)*($M$2+$B$7*LN(L313))/(1-$F$2)+(1-$F$2^(L$17-1))*$R$4+$F$2^(L$17-1)*$M$4</f>
        <v>115.45400676956007</v>
      </c>
      <c r="N313" s="1">
        <f>MAX($B$6*$B$2-(1-$F$2)/(1-$F$2^N$17)*($A313-$F$2^(N$17-1)*$B$4*$I$3),0.000001)</f>
        <v>11.630251488026765</v>
      </c>
      <c r="O313" s="1">
        <f>(1-$F$2^N$17)*($M$2+$B$7*LN(N313))/(1-$F$2)+(1-$F$2^(N$17-1))*$R$4+$F$2^(N$17-1)*$M$4</f>
        <v>115.52165693228041</v>
      </c>
      <c r="P313" s="1">
        <f t="shared" si="57"/>
        <v>27</v>
      </c>
      <c r="Q313" s="1">
        <f>$R$3/(1-$B$4)</f>
        <v>115.82106318787385</v>
      </c>
      <c r="R313" s="1">
        <f>LN((1-$B$6)*$B$3*$B$2)+$B$7*LN($B$6*$B$3*$B$2+$F$2*Y313)+$B$4*$R$3/(1-$B$4)</f>
        <v>116.56908914665117</v>
      </c>
      <c r="T313" s="1">
        <f t="shared" si="59"/>
        <v>115.82106318787385</v>
      </c>
      <c r="U313" s="1">
        <f t="shared" si="60"/>
        <v>0</v>
      </c>
      <c r="V313" s="1">
        <f t="shared" si="58"/>
        <v>27</v>
      </c>
      <c r="W313" s="1"/>
      <c r="X313" s="1">
        <f t="shared" si="61"/>
        <v>115.52165693228041</v>
      </c>
      <c r="Y313" s="1">
        <f>IF(X313=C313,$I$3,(Z313-$B$6*$B$2+A313)/$F$2)</f>
        <v>103.63302674061559</v>
      </c>
      <c r="Z313" s="1">
        <f t="shared" si="62"/>
        <v>11.630251488026765</v>
      </c>
      <c r="AA313" s="1">
        <f t="shared" si="63"/>
      </c>
      <c r="AB313" s="1">
        <f t="shared" si="64"/>
      </c>
      <c r="AC313" s="1">
        <f t="shared" si="65"/>
      </c>
      <c r="AD313" s="1">
        <f t="shared" si="66"/>
      </c>
      <c r="AE313" s="1">
        <f t="shared" si="67"/>
      </c>
      <c r="AF313">
        <f t="shared" si="68"/>
      </c>
      <c r="AG313">
        <f t="shared" si="69"/>
        <v>11.630251488026765</v>
      </c>
    </row>
    <row r="314" spans="1:33" ht="12.75">
      <c r="A314" s="1">
        <f>A313+$I$3/100</f>
        <v>112.19801604228883</v>
      </c>
      <c r="B314" s="1">
        <f>MAX($B$6*$B$2-A314+$B$4*$I$3,0.00001)</f>
        <v>1E-05</v>
      </c>
      <c r="C314" s="1">
        <f>$M$2+$B$7*LN(B314)+$M$4</f>
        <v>111.03842940027327</v>
      </c>
      <c r="D314" s="1">
        <f>MAX($B$6*$B$2-(1-$F$2)/(1-$F$2^D$17)*($A314-$F$2^(D$17-1)*$B$4*$I$3),0.000001)</f>
        <v>1E-06</v>
      </c>
      <c r="E314" s="1">
        <f>(1-$F$2^D$17)*($M$2+$B$7*LN(D314))/(1-$F$2)+(1-$F$2^(D$17-1))*$R$4+$F$2^(D$17-1)*$M$4</f>
        <v>102.0153814750243</v>
      </c>
      <c r="F314" s="1">
        <f>MAX($B$6*$B$2-(1-$F$2)/(1-$F$2^F$17)*($A314-$F$2^(F$17-1)*$B$4*$I$3),0.000001)</f>
        <v>1E-06</v>
      </c>
      <c r="G314" s="1">
        <f>(1-$F$2^F$17)*($M$2+$B$7*LN(F314))/(1-$F$2)+(1-$F$2^(F$17-1))*$R$4+$F$2^(F$17-1)*$M$4</f>
        <v>94.91112224570067</v>
      </c>
      <c r="H314" s="1">
        <f>MAX($B$6*$B$2-(1-$F$2)/(1-$F$2^H$17)*($A314-$F$2^(H$17-1)*$B$4*$I$3),0.000001)</f>
        <v>3.5565036043946243</v>
      </c>
      <c r="I314" s="1">
        <f>(1-$F$2^H$17)*($M$2+$B$7*LN(H314))/(1-$F$2)+(1-$F$2^(H$17-1))*$R$4+$F$2^(H$17-1)*$M$4</f>
        <v>114.53575040989548</v>
      </c>
      <c r="J314" s="1">
        <f>MAX($B$6*$B$2-(1-$F$2)/(1-$F$2^J$17)*($A314-$F$2^(J$17-1)*$B$4*$I$3),0.000001)</f>
        <v>7.323754209771305</v>
      </c>
      <c r="K314" s="1">
        <f>(1-$F$2^J$17)*($M$2+$B$7*LN(J314))/(1-$F$2)+(1-$F$2^(J$17-1))*$R$4+$F$2^(J$17-1)*$M$4</f>
        <v>115.23931186817981</v>
      </c>
      <c r="L314" s="1">
        <f>MAX($B$6*$B$2-(1-$F$2)/(1-$F$2^L$17)*($A314-$F$2^(L$17-1)*$B$4*$I$3),0.000001)</f>
        <v>9.813423935635683</v>
      </c>
      <c r="M314" s="1">
        <f>(1-$F$2^L$17)*($M$2+$B$7*LN(L314))/(1-$F$2)+(1-$F$2^(L$17-1))*$R$4+$F$2^(L$17-1)*$M$4</f>
        <v>115.438798221857</v>
      </c>
      <c r="N314" s="1">
        <f>MAX($B$6*$B$2-(1-$F$2)/(1-$F$2^N$17)*($A314-$F$2^(N$17-1)*$B$4*$I$3),0.000001)</f>
        <v>11.573261420670068</v>
      </c>
      <c r="O314" s="1">
        <f>(1-$F$2^N$17)*($M$2+$B$7*LN(N314))/(1-$F$2)+(1-$F$2^(N$17-1))*$R$4+$F$2^(N$17-1)*$M$4</f>
        <v>115.50875106323171</v>
      </c>
      <c r="P314" s="1">
        <f t="shared" si="57"/>
        <v>27</v>
      </c>
      <c r="Q314" s="1">
        <f>$R$3/(1-$B$4)</f>
        <v>115.82106318787385</v>
      </c>
      <c r="R314" s="1">
        <f>LN((1-$B$6)*$B$3*$B$2)+$B$7*LN($B$6*$B$3*$B$2+$F$2*Y314)+$B$4*$R$3/(1-$B$4)</f>
        <v>116.57009399881304</v>
      </c>
      <c r="T314" s="1">
        <f t="shared" si="59"/>
        <v>115.82106318787385</v>
      </c>
      <c r="U314" s="1">
        <f t="shared" si="60"/>
        <v>0</v>
      </c>
      <c r="V314" s="1">
        <f t="shared" si="58"/>
        <v>27</v>
      </c>
      <c r="W314" s="1"/>
      <c r="X314" s="1">
        <f t="shared" si="61"/>
        <v>115.50875106323171</v>
      </c>
      <c r="Y314" s="1">
        <f>IF(X314=C314,$I$3,(Z314-$B$6*$B$2+A314)/$F$2)</f>
        <v>103.90169247973284</v>
      </c>
      <c r="Z314" s="1">
        <f t="shared" si="62"/>
        <v>11.573261420670068</v>
      </c>
      <c r="AA314" s="1">
        <f t="shared" si="63"/>
      </c>
      <c r="AB314" s="1">
        <f t="shared" si="64"/>
      </c>
      <c r="AC314" s="1">
        <f t="shared" si="65"/>
      </c>
      <c r="AD314" s="1">
        <f t="shared" si="66"/>
      </c>
      <c r="AE314" s="1">
        <f t="shared" si="67"/>
      </c>
      <c r="AF314">
        <f t="shared" si="68"/>
      </c>
      <c r="AG314">
        <f t="shared" si="69"/>
        <v>11.573261420670068</v>
      </c>
    </row>
    <row r="315" spans="1:33" ht="12.75">
      <c r="A315" s="1">
        <f>A314+$I$3/100</f>
        <v>112.49747693919885</v>
      </c>
      <c r="B315" s="1">
        <f>MAX($B$6*$B$2-A315+$B$4*$I$3,0.00001)</f>
        <v>1E-05</v>
      </c>
      <c r="C315" s="1">
        <f>$M$2+$B$7*LN(B315)+$M$4</f>
        <v>111.03842940027327</v>
      </c>
      <c r="D315" s="1">
        <f>MAX($B$6*$B$2-(1-$F$2)/(1-$F$2^D$17)*($A315-$F$2^(D$17-1)*$B$4*$I$3),0.000001)</f>
        <v>1E-06</v>
      </c>
      <c r="E315" s="1">
        <f>(1-$F$2^D$17)*($M$2+$B$7*LN(D315))/(1-$F$2)+(1-$F$2^(D$17-1))*$R$4+$F$2^(D$17-1)*$M$4</f>
        <v>102.0153814750243</v>
      </c>
      <c r="F315" s="1">
        <f>MAX($B$6*$B$2-(1-$F$2)/(1-$F$2^F$17)*($A315-$F$2^(F$17-1)*$B$4*$I$3),0.000001)</f>
        <v>1E-06</v>
      </c>
      <c r="G315" s="1">
        <f>(1-$F$2^F$17)*($M$2+$B$7*LN(F315))/(1-$F$2)+(1-$F$2^(F$17-1))*$R$4+$F$2^(F$17-1)*$M$4</f>
        <v>94.91112224570067</v>
      </c>
      <c r="H315" s="1">
        <f>MAX($B$6*$B$2-(1-$F$2)/(1-$F$2^H$17)*($A315-$F$2^(H$17-1)*$B$4*$I$3),0.000001)</f>
        <v>3.46975610049666</v>
      </c>
      <c r="I315" s="1">
        <f>(1-$F$2^H$17)*($M$2+$B$7*LN(H315))/(1-$F$2)+(1-$F$2^(H$17-1))*$R$4+$F$2^(H$17-1)*$M$4</f>
        <v>114.49312800105814</v>
      </c>
      <c r="J315" s="1">
        <f>MAX($B$6*$B$2-(1-$F$2)/(1-$F$2^J$17)*($A315-$F$2^(J$17-1)*$B$4*$I$3),0.000001)</f>
        <v>7.250990378998274</v>
      </c>
      <c r="K315" s="1">
        <f>(1-$F$2^J$17)*($M$2+$B$7*LN(J315))/(1-$F$2)+(1-$F$2^(J$17-1))*$R$4+$F$2^(J$17-1)*$M$4</f>
        <v>115.21876513522609</v>
      </c>
      <c r="L315" s="1">
        <f>MAX($B$6*$B$2-(1-$F$2)/(1-$F$2^L$17)*($A315-$F$2^(L$17-1)*$B$4*$I$3),0.000001)</f>
        <v>9.749901520229564</v>
      </c>
      <c r="M315" s="1">
        <f>(1-$F$2^L$17)*($M$2+$B$7*LN(L315))/(1-$F$2)+(1-$F$2^(L$17-1))*$R$4+$F$2^(L$17-1)*$M$4</f>
        <v>115.42349090869041</v>
      </c>
      <c r="N315" s="1">
        <f>MAX($B$6*$B$2-(1-$F$2)/(1-$F$2^N$17)*($A315-$F$2^(N$17-1)*$B$4*$I$3),0.000001)</f>
        <v>11.516271353313371</v>
      </c>
      <c r="O315" s="1">
        <f>(1-$F$2^N$17)*($M$2+$B$7*LN(N315))/(1-$F$2)+(1-$F$2^(N$17-1))*$R$4+$F$2^(N$17-1)*$M$4</f>
        <v>115.4957814848535</v>
      </c>
      <c r="P315" s="1">
        <f t="shared" si="57"/>
        <v>27</v>
      </c>
      <c r="Q315" s="1">
        <f>$R$3/(1-$B$4)</f>
        <v>115.82106318787385</v>
      </c>
      <c r="R315" s="1">
        <f>LN((1-$B$6)*$B$3*$B$2)+$B$7*LN($B$6*$B$3*$B$2+$F$2*Y315)+$B$4*$R$3/(1-$B$4)</f>
        <v>116.57109683556887</v>
      </c>
      <c r="T315" s="1">
        <f t="shared" si="59"/>
        <v>115.82106318787385</v>
      </c>
      <c r="U315" s="1">
        <f t="shared" si="60"/>
        <v>0</v>
      </c>
      <c r="V315" s="1">
        <f t="shared" si="58"/>
        <v>27</v>
      </c>
      <c r="W315" s="1"/>
      <c r="X315" s="1">
        <f t="shared" si="61"/>
        <v>115.4957814848535</v>
      </c>
      <c r="Y315" s="1">
        <f>IF(X315=C315,$I$3,(Z315-$B$6*$B$2+A315)/$F$2)</f>
        <v>104.17035821885011</v>
      </c>
      <c r="Z315" s="1">
        <f t="shared" si="62"/>
        <v>11.516271353313371</v>
      </c>
      <c r="AA315" s="1">
        <f t="shared" si="63"/>
      </c>
      <c r="AB315" s="1">
        <f t="shared" si="64"/>
      </c>
      <c r="AC315" s="1">
        <f t="shared" si="65"/>
      </c>
      <c r="AD315" s="1">
        <f t="shared" si="66"/>
      </c>
      <c r="AE315" s="1">
        <f t="shared" si="67"/>
      </c>
      <c r="AF315">
        <f t="shared" si="68"/>
      </c>
      <c r="AG315">
        <f t="shared" si="69"/>
        <v>11.516271353313371</v>
      </c>
    </row>
    <row r="316" spans="1:33" ht="12.75">
      <c r="A316" s="1">
        <f>A315+$I$3/100</f>
        <v>112.79693783610887</v>
      </c>
      <c r="B316" s="1">
        <f>MAX($B$6*$B$2-A316+$B$4*$I$3,0.00001)</f>
        <v>1E-05</v>
      </c>
      <c r="C316" s="1">
        <f>$M$2+$B$7*LN(B316)+$M$4</f>
        <v>111.03842940027327</v>
      </c>
      <c r="D316" s="1">
        <f>MAX($B$6*$B$2-(1-$F$2)/(1-$F$2^D$17)*($A316-$F$2^(D$17-1)*$B$4*$I$3),0.000001)</f>
        <v>1E-06</v>
      </c>
      <c r="E316" s="1">
        <f>(1-$F$2^D$17)*($M$2+$B$7*LN(D316))/(1-$F$2)+(1-$F$2^(D$17-1))*$R$4+$F$2^(D$17-1)*$M$4</f>
        <v>102.0153814750243</v>
      </c>
      <c r="F316" s="1">
        <f>MAX($B$6*$B$2-(1-$F$2)/(1-$F$2^F$17)*($A316-$F$2^(F$17-1)*$B$4*$I$3),0.000001)</f>
        <v>1E-06</v>
      </c>
      <c r="G316" s="1">
        <f>(1-$F$2^F$17)*($M$2+$B$7*LN(F316))/(1-$F$2)+(1-$F$2^(F$17-1))*$R$4+$F$2^(F$17-1)*$M$4</f>
        <v>94.91112224570067</v>
      </c>
      <c r="H316" s="1">
        <f>MAX($B$6*$B$2-(1-$F$2)/(1-$F$2^H$17)*($A316-$F$2^(H$17-1)*$B$4*$I$3),0.000001)</f>
        <v>3.383008596598696</v>
      </c>
      <c r="I316" s="1">
        <f>(1-$F$2^H$17)*($M$2+$B$7*LN(H316))/(1-$F$2)+(1-$F$2^(H$17-1))*$R$4+$F$2^(H$17-1)*$M$4</f>
        <v>114.44942638465804</v>
      </c>
      <c r="J316" s="1">
        <f>MAX($B$6*$B$2-(1-$F$2)/(1-$F$2^J$17)*($A316-$F$2^(J$17-1)*$B$4*$I$3),0.000001)</f>
        <v>7.178226548225243</v>
      </c>
      <c r="K316" s="1">
        <f>(1-$F$2^J$17)*($M$2+$B$7*LN(J316))/(1-$F$2)+(1-$F$2^(J$17-1))*$R$4+$F$2^(J$17-1)*$M$4</f>
        <v>115.19801117214655</v>
      </c>
      <c r="L316" s="1">
        <f>MAX($B$6*$B$2-(1-$F$2)/(1-$F$2^L$17)*($A316-$F$2^(L$17-1)*$B$4*$I$3),0.000001)</f>
        <v>9.686379104823441</v>
      </c>
      <c r="M316" s="1">
        <f>(1-$F$2^L$17)*($M$2+$B$7*LN(L316))/(1-$F$2)+(1-$F$2^(L$17-1))*$R$4+$F$2^(L$17-1)*$M$4</f>
        <v>115.40808353888993</v>
      </c>
      <c r="N316" s="1">
        <f>MAX($B$6*$B$2-(1-$F$2)/(1-$F$2^N$17)*($A316-$F$2^(N$17-1)*$B$4*$I$3),0.000001)</f>
        <v>11.459281285956674</v>
      </c>
      <c r="O316" s="1">
        <f>(1-$F$2^N$17)*($M$2+$B$7*LN(N316))/(1-$F$2)+(1-$F$2^(N$17-1))*$R$4+$F$2^(N$17-1)*$M$4</f>
        <v>115.48274756502664</v>
      </c>
      <c r="P316" s="1">
        <f t="shared" si="57"/>
        <v>27</v>
      </c>
      <c r="Q316" s="1">
        <f>$R$3/(1-$B$4)</f>
        <v>115.82106318787385</v>
      </c>
      <c r="R316" s="1">
        <f>LN((1-$B$6)*$B$3*$B$2)+$B$7*LN($B$6*$B$3*$B$2+$F$2*Y316)+$B$4*$R$3/(1-$B$4)</f>
        <v>116.57209766498697</v>
      </c>
      <c r="T316" s="1">
        <f t="shared" si="59"/>
        <v>115.82106318787385</v>
      </c>
      <c r="U316" s="1">
        <f t="shared" si="60"/>
        <v>0</v>
      </c>
      <c r="V316" s="1">
        <f t="shared" si="58"/>
        <v>27</v>
      </c>
      <c r="W316" s="1"/>
      <c r="X316" s="1">
        <f t="shared" si="61"/>
        <v>115.48274756502664</v>
      </c>
      <c r="Y316" s="1">
        <f>IF(X316=C316,$I$3,(Z316-$B$6*$B$2+A316)/$F$2)</f>
        <v>104.43902395796736</v>
      </c>
      <c r="Z316" s="1">
        <f t="shared" si="62"/>
        <v>11.459281285956674</v>
      </c>
      <c r="AA316" s="1">
        <f t="shared" si="63"/>
      </c>
      <c r="AB316" s="1">
        <f t="shared" si="64"/>
      </c>
      <c r="AC316" s="1">
        <f t="shared" si="65"/>
      </c>
      <c r="AD316" s="1">
        <f t="shared" si="66"/>
      </c>
      <c r="AE316" s="1">
        <f t="shared" si="67"/>
      </c>
      <c r="AF316">
        <f t="shared" si="68"/>
      </c>
      <c r="AG316">
        <f t="shared" si="69"/>
        <v>11.459281285956674</v>
      </c>
    </row>
    <row r="317" spans="1:33" ht="12.75">
      <c r="A317" s="1">
        <f>A316+$I$3/100</f>
        <v>113.09639873301889</v>
      </c>
      <c r="B317" s="1">
        <f>MAX($B$6*$B$2-A317+$B$4*$I$3,0.00001)</f>
        <v>1E-05</v>
      </c>
      <c r="C317" s="1">
        <f>$M$2+$B$7*LN(B317)+$M$4</f>
        <v>111.03842940027327</v>
      </c>
      <c r="D317" s="1">
        <f>MAX($B$6*$B$2-(1-$F$2)/(1-$F$2^D$17)*($A317-$F$2^(D$17-1)*$B$4*$I$3),0.000001)</f>
        <v>1E-06</v>
      </c>
      <c r="E317" s="1">
        <f>(1-$F$2^D$17)*($M$2+$B$7*LN(D317))/(1-$F$2)+(1-$F$2^(D$17-1))*$R$4+$F$2^(D$17-1)*$M$4</f>
        <v>102.0153814750243</v>
      </c>
      <c r="F317" s="1">
        <f>MAX($B$6*$B$2-(1-$F$2)/(1-$F$2^F$17)*($A317-$F$2^(F$17-1)*$B$4*$I$3),0.000001)</f>
        <v>1E-06</v>
      </c>
      <c r="G317" s="1">
        <f>(1-$F$2^F$17)*($M$2+$B$7*LN(F317))/(1-$F$2)+(1-$F$2^(F$17-1))*$R$4+$F$2^(F$17-1)*$M$4</f>
        <v>94.91112224570067</v>
      </c>
      <c r="H317" s="1">
        <f>MAX($B$6*$B$2-(1-$F$2)/(1-$F$2^H$17)*($A317-$F$2^(H$17-1)*$B$4*$I$3),0.000001)</f>
        <v>3.2962610927007354</v>
      </c>
      <c r="I317" s="1">
        <f>(1-$F$2^H$17)*($M$2+$B$7*LN(H317))/(1-$F$2)+(1-$F$2^(H$17-1))*$R$4+$F$2^(H$17-1)*$M$4</f>
        <v>114.40458948632343</v>
      </c>
      <c r="J317" s="1">
        <f>MAX($B$6*$B$2-(1-$F$2)/(1-$F$2^J$17)*($A317-$F$2^(J$17-1)*$B$4*$I$3),0.000001)</f>
        <v>7.1054627174522125</v>
      </c>
      <c r="K317" s="1">
        <f>(1-$F$2^J$17)*($M$2+$B$7*LN(J317))/(1-$F$2)+(1-$F$2^(J$17-1))*$R$4+$F$2^(J$17-1)*$M$4</f>
        <v>115.17704575615392</v>
      </c>
      <c r="L317" s="1">
        <f>MAX($B$6*$B$2-(1-$F$2)/(1-$F$2^L$17)*($A317-$F$2^(L$17-1)*$B$4*$I$3),0.000001)</f>
        <v>9.622856689417322</v>
      </c>
      <c r="M317" s="1">
        <f>(1-$F$2^L$17)*($M$2+$B$7*LN(L317))/(1-$F$2)+(1-$F$2^(L$17-1))*$R$4+$F$2^(L$17-1)*$M$4</f>
        <v>115.3925747957991</v>
      </c>
      <c r="N317" s="1">
        <f>MAX($B$6*$B$2-(1-$F$2)/(1-$F$2^N$17)*($A317-$F$2^(N$17-1)*$B$4*$I$3),0.000001)</f>
        <v>11.402291218599977</v>
      </c>
      <c r="O317" s="1">
        <f>(1-$F$2^N$17)*($M$2+$B$7*LN(N317))/(1-$F$2)+(1-$F$2^(N$17-1))*$R$4+$F$2^(N$17-1)*$M$4</f>
        <v>115.46964866217746</v>
      </c>
      <c r="P317" s="1">
        <f t="shared" si="57"/>
        <v>27</v>
      </c>
      <c r="Q317" s="1">
        <f>$R$3/(1-$B$4)</f>
        <v>115.82106318787385</v>
      </c>
      <c r="R317" s="1">
        <f>LN((1-$B$6)*$B$3*$B$2)+$B$7*LN($B$6*$B$3*$B$2+$F$2*Y317)+$B$4*$R$3/(1-$B$4)</f>
        <v>116.5730964950873</v>
      </c>
      <c r="T317" s="1">
        <f t="shared" si="59"/>
        <v>115.82106318787385</v>
      </c>
      <c r="U317" s="1">
        <f t="shared" si="60"/>
        <v>0</v>
      </c>
      <c r="V317" s="1">
        <f t="shared" si="58"/>
        <v>27</v>
      </c>
      <c r="W317" s="1"/>
      <c r="X317" s="1">
        <f t="shared" si="61"/>
        <v>115.46964866217746</v>
      </c>
      <c r="Y317" s="1">
        <f>IF(X317=C317,$I$3,(Z317-$B$6*$B$2+A317)/$F$2)</f>
        <v>104.70768969708463</v>
      </c>
      <c r="Z317" s="1">
        <f t="shared" si="62"/>
        <v>11.402291218599977</v>
      </c>
      <c r="AA317" s="1">
        <f t="shared" si="63"/>
      </c>
      <c r="AB317" s="1">
        <f t="shared" si="64"/>
      </c>
      <c r="AC317" s="1">
        <f t="shared" si="65"/>
      </c>
      <c r="AD317" s="1">
        <f t="shared" si="66"/>
      </c>
      <c r="AE317" s="1">
        <f t="shared" si="67"/>
      </c>
      <c r="AF317">
        <f t="shared" si="68"/>
      </c>
      <c r="AG317">
        <f t="shared" si="69"/>
        <v>11.402291218599977</v>
      </c>
    </row>
    <row r="318" spans="1:33" ht="12.75">
      <c r="A318" s="1">
        <f>A317+$I$3/100</f>
        <v>113.3958596299289</v>
      </c>
      <c r="B318" s="1">
        <f>MAX($B$6*$B$2-A318+$B$4*$I$3,0.00001)</f>
        <v>1E-05</v>
      </c>
      <c r="C318" s="1">
        <f>$M$2+$B$7*LN(B318)+$M$4</f>
        <v>111.03842940027327</v>
      </c>
      <c r="D318" s="1">
        <f>MAX($B$6*$B$2-(1-$F$2)/(1-$F$2^D$17)*($A318-$F$2^(D$17-1)*$B$4*$I$3),0.000001)</f>
        <v>1E-06</v>
      </c>
      <c r="E318" s="1">
        <f>(1-$F$2^D$17)*($M$2+$B$7*LN(D318))/(1-$F$2)+(1-$F$2^(D$17-1))*$R$4+$F$2^(D$17-1)*$M$4</f>
        <v>102.0153814750243</v>
      </c>
      <c r="F318" s="1">
        <f>MAX($B$6*$B$2-(1-$F$2)/(1-$F$2^F$17)*($A318-$F$2^(F$17-1)*$B$4*$I$3),0.000001)</f>
        <v>1E-06</v>
      </c>
      <c r="G318" s="1">
        <f>(1-$F$2^F$17)*($M$2+$B$7*LN(F318))/(1-$F$2)+(1-$F$2^(F$17-1))*$R$4+$F$2^(F$17-1)*$M$4</f>
        <v>94.91112224570067</v>
      </c>
      <c r="H318" s="1">
        <f>MAX($B$6*$B$2-(1-$F$2)/(1-$F$2^H$17)*($A318-$F$2^(H$17-1)*$B$4*$I$3),0.000001)</f>
        <v>3.2095135888027713</v>
      </c>
      <c r="I318" s="1">
        <f>(1-$F$2^H$17)*($M$2+$B$7*LN(H318))/(1-$F$2)+(1-$F$2^(H$17-1))*$R$4+$F$2^(H$17-1)*$M$4</f>
        <v>114.35855674451058</v>
      </c>
      <c r="J318" s="1">
        <f>MAX($B$6*$B$2-(1-$F$2)/(1-$F$2^J$17)*($A318-$F$2^(J$17-1)*$B$4*$I$3),0.000001)</f>
        <v>7.0326988866791815</v>
      </c>
      <c r="K318" s="1">
        <f>(1-$F$2^J$17)*($M$2+$B$7*LN(J318))/(1-$F$2)+(1-$F$2^(J$17-1))*$R$4+$F$2^(J$17-1)*$M$4</f>
        <v>115.15586453405778</v>
      </c>
      <c r="L318" s="1">
        <f>MAX($B$6*$B$2-(1-$F$2)/(1-$F$2^L$17)*($A318-$F$2^(L$17-1)*$B$4*$I$3),0.000001)</f>
        <v>9.5593342740112</v>
      </c>
      <c r="M318" s="1">
        <f>(1-$F$2^L$17)*($M$2+$B$7*LN(L318))/(1-$F$2)+(1-$F$2^(L$17-1))*$R$4+$F$2^(L$17-1)*$M$4</f>
        <v>115.37696333660026</v>
      </c>
      <c r="N318" s="1">
        <f>MAX($B$6*$B$2-(1-$F$2)/(1-$F$2^N$17)*($A318-$F$2^(N$17-1)*$B$4*$I$3),0.000001)</f>
        <v>11.34530115124328</v>
      </c>
      <c r="O318" s="1">
        <f>(1-$F$2^N$17)*($M$2+$B$7*LN(N318))/(1-$F$2)+(1-$F$2^(N$17-1))*$R$4+$F$2^(N$17-1)*$M$4</f>
        <v>115.456484125088</v>
      </c>
      <c r="P318" s="1">
        <f aca="true" t="shared" si="70" ref="P318:P445">$B$6*$B$3*$B$2</f>
        <v>27</v>
      </c>
      <c r="Q318" s="1">
        <f>$R$3/(1-$B$4)</f>
        <v>115.82106318787385</v>
      </c>
      <c r="R318" s="1">
        <f>LN((1-$B$6)*$B$3*$B$2)+$B$7*LN($B$6*$B$3*$B$2+$F$2*Y318)+$B$4*$R$3/(1-$B$4)</f>
        <v>116.57409333384187</v>
      </c>
      <c r="T318" s="1">
        <f>IF(X318&gt;R318,X318,Q318)</f>
        <v>115.82106318787385</v>
      </c>
      <c r="U318" s="1">
        <f>IF(X318&gt;R318,Y318,0)</f>
        <v>0</v>
      </c>
      <c r="V318" s="1">
        <f t="shared" si="58"/>
        <v>27</v>
      </c>
      <c r="W318" s="1"/>
      <c r="X318" s="1">
        <f t="shared" si="61"/>
        <v>115.456484125088</v>
      </c>
      <c r="Y318" s="1">
        <f>IF(X318=C318,$I$3,(Z318-$B$6*$B$2+A318)/$F$2)</f>
        <v>104.97635543620187</v>
      </c>
      <c r="Z318" s="1">
        <f t="shared" si="62"/>
        <v>11.34530115124328</v>
      </c>
      <c r="AA318" s="1">
        <f t="shared" si="63"/>
      </c>
      <c r="AB318" s="1">
        <f t="shared" si="64"/>
      </c>
      <c r="AC318" s="1">
        <f t="shared" si="65"/>
      </c>
      <c r="AD318" s="1">
        <f t="shared" si="66"/>
      </c>
      <c r="AE318" s="1">
        <f t="shared" si="67"/>
      </c>
      <c r="AF318">
        <f t="shared" si="68"/>
      </c>
      <c r="AG318">
        <f t="shared" si="69"/>
        <v>11.34530115124328</v>
      </c>
    </row>
    <row r="319" spans="1:33" ht="12.75">
      <c r="A319" s="1">
        <f>A318+$I$3/100</f>
        <v>113.69532052683893</v>
      </c>
      <c r="B319" s="1">
        <f>MAX($B$6*$B$2-A319+$B$4*$I$3,0.00001)</f>
        <v>1E-05</v>
      </c>
      <c r="C319" s="1">
        <f>$M$2+$B$7*LN(B319)+$M$4</f>
        <v>111.03842940027327</v>
      </c>
      <c r="D319" s="1">
        <f>MAX($B$6*$B$2-(1-$F$2)/(1-$F$2^D$17)*($A319-$F$2^(D$17-1)*$B$4*$I$3),0.000001)</f>
        <v>1E-06</v>
      </c>
      <c r="E319" s="1">
        <f>(1-$F$2^D$17)*($M$2+$B$7*LN(D319))/(1-$F$2)+(1-$F$2^(D$17-1))*$R$4+$F$2^(D$17-1)*$M$4</f>
        <v>102.0153814750243</v>
      </c>
      <c r="F319" s="1">
        <f>MAX($B$6*$B$2-(1-$F$2)/(1-$F$2^F$17)*($A319-$F$2^(F$17-1)*$B$4*$I$3),0.000001)</f>
        <v>1E-06</v>
      </c>
      <c r="G319" s="1">
        <f>(1-$F$2^F$17)*($M$2+$B$7*LN(F319))/(1-$F$2)+(1-$F$2^(F$17-1))*$R$4+$F$2^(F$17-1)*$M$4</f>
        <v>94.91112224570067</v>
      </c>
      <c r="H319" s="1">
        <f>MAX($B$6*$B$2-(1-$F$2)/(1-$F$2^H$17)*($A319-$F$2^(H$17-1)*$B$4*$I$3),0.000001)</f>
        <v>3.122766084904807</v>
      </c>
      <c r="I319" s="1">
        <f>(1-$F$2^H$17)*($M$2+$B$7*LN(H319))/(1-$F$2)+(1-$F$2^(H$17-1))*$R$4+$F$2^(H$17-1)*$M$4</f>
        <v>114.31126261859046</v>
      </c>
      <c r="J319" s="1">
        <f>MAX($B$6*$B$2-(1-$F$2)/(1-$F$2^J$17)*($A319-$F$2^(J$17-1)*$B$4*$I$3),0.000001)</f>
        <v>6.959935055906151</v>
      </c>
      <c r="K319" s="1">
        <f>(1-$F$2^J$17)*($M$2+$B$7*LN(J319))/(1-$F$2)+(1-$F$2^(J$17-1))*$R$4+$F$2^(J$17-1)*$M$4</f>
        <v>115.13446301683938</v>
      </c>
      <c r="L319" s="1">
        <f>MAX($B$6*$B$2-(1-$F$2)/(1-$F$2^L$17)*($A319-$F$2^(L$17-1)*$B$4*$I$3),0.000001)</f>
        <v>9.49581185860508</v>
      </c>
      <c r="M319" s="1">
        <f>(1-$F$2^L$17)*($M$2+$B$7*LN(L319))/(1-$F$2)+(1-$F$2^(L$17-1))*$R$4+$F$2^(L$17-1)*$M$4</f>
        <v>115.36124779161669</v>
      </c>
      <c r="N319" s="1">
        <f>MAX($B$6*$B$2-(1-$F$2)/(1-$F$2^N$17)*($A319-$F$2^(N$17-1)*$B$4*$I$3),0.000001)</f>
        <v>11.288311083886587</v>
      </c>
      <c r="O319" s="1">
        <f>(1-$F$2^N$17)*($M$2+$B$7*LN(N319))/(1-$F$2)+(1-$F$2^(N$17-1))*$R$4+$F$2^(N$17-1)*$M$4</f>
        <v>115.44325329270188</v>
      </c>
      <c r="P319" s="1">
        <f t="shared" si="70"/>
        <v>27</v>
      </c>
      <c r="Q319" s="1">
        <f>$R$3/(1-$B$4)</f>
        <v>115.82106318787385</v>
      </c>
      <c r="R319" s="1">
        <f>LN((1-$B$6)*$B$3*$B$2)+$B$7*LN($B$6*$B$3*$B$2+$F$2*Y319)+$B$4*$R$3/(1-$B$4)</f>
        <v>116.57508818917509</v>
      </c>
      <c r="T319" s="1">
        <f>IF(X319&gt;R319,X319,Q319)</f>
        <v>115.82106318787385</v>
      </c>
      <c r="U319" s="1">
        <f>IF(X319&gt;R319,Y319,0)</f>
        <v>0</v>
      </c>
      <c r="V319" s="1">
        <f t="shared" si="58"/>
        <v>27</v>
      </c>
      <c r="W319" s="1"/>
      <c r="X319" s="1">
        <f t="shared" si="61"/>
        <v>115.44325329270188</v>
      </c>
      <c r="Y319" s="1">
        <f>IF(X319=C319,$I$3,(Z319-$B$6*$B$2+A319)/$F$2)</f>
        <v>105.24502117531912</v>
      </c>
      <c r="Z319" s="1">
        <f t="shared" si="62"/>
        <v>11.288311083886587</v>
      </c>
      <c r="AA319" s="1">
        <f t="shared" si="63"/>
      </c>
      <c r="AB319" s="1">
        <f t="shared" si="64"/>
      </c>
      <c r="AC319" s="1">
        <f t="shared" si="65"/>
      </c>
      <c r="AD319" s="1">
        <f t="shared" si="66"/>
      </c>
      <c r="AE319" s="1">
        <f t="shared" si="67"/>
      </c>
      <c r="AF319">
        <f t="shared" si="68"/>
      </c>
      <c r="AG319">
        <f t="shared" si="69"/>
        <v>11.288311083886587</v>
      </c>
    </row>
    <row r="320" spans="1:33" ht="12.75">
      <c r="A320" s="1">
        <f>A319+$I$3/100</f>
        <v>113.99478142374895</v>
      </c>
      <c r="B320" s="1">
        <f>MAX($B$6*$B$2-A320+$B$4*$I$3,0.00001)</f>
        <v>1E-05</v>
      </c>
      <c r="C320" s="1">
        <f>$M$2+$B$7*LN(B320)+$M$4</f>
        <v>111.03842940027327</v>
      </c>
      <c r="D320" s="1">
        <f>MAX($B$6*$B$2-(1-$F$2)/(1-$F$2^D$17)*($A320-$F$2^(D$17-1)*$B$4*$I$3),0.000001)</f>
        <v>1E-06</v>
      </c>
      <c r="E320" s="1">
        <f>(1-$F$2^D$17)*($M$2+$B$7*LN(D320))/(1-$F$2)+(1-$F$2^(D$17-1))*$R$4+$F$2^(D$17-1)*$M$4</f>
        <v>102.0153814750243</v>
      </c>
      <c r="F320" s="1">
        <f>MAX($B$6*$B$2-(1-$F$2)/(1-$F$2^F$17)*($A320-$F$2^(F$17-1)*$B$4*$I$3),0.000001)</f>
        <v>1E-06</v>
      </c>
      <c r="G320" s="1">
        <f>(1-$F$2^F$17)*($M$2+$B$7*LN(F320))/(1-$F$2)+(1-$F$2^(F$17-1))*$R$4+$F$2^(F$17-1)*$M$4</f>
        <v>94.91112224570067</v>
      </c>
      <c r="H320" s="1">
        <f>MAX($B$6*$B$2-(1-$F$2)/(1-$F$2^H$17)*($A320-$F$2^(H$17-1)*$B$4*$I$3),0.000001)</f>
        <v>3.036018581006843</v>
      </c>
      <c r="I320" s="1">
        <f>(1-$F$2^H$17)*($M$2+$B$7*LN(H320))/(1-$F$2)+(1-$F$2^(H$17-1))*$R$4+$F$2^(H$17-1)*$M$4</f>
        <v>114.26263602762295</v>
      </c>
      <c r="J320" s="1">
        <f>MAX($B$6*$B$2-(1-$F$2)/(1-$F$2^J$17)*($A320-$F$2^(J$17-1)*$B$4*$I$3),0.000001)</f>
        <v>6.88717122513312</v>
      </c>
      <c r="K320" s="1">
        <f>(1-$F$2^J$17)*($M$2+$B$7*LN(J320))/(1-$F$2)+(1-$F$2^(J$17-1))*$R$4+$F$2^(J$17-1)*$M$4</f>
        <v>115.11283657394132</v>
      </c>
      <c r="L320" s="1">
        <f>MAX($B$6*$B$2-(1-$F$2)/(1-$F$2^L$17)*($A320-$F$2^(L$17-1)*$B$4*$I$3),0.000001)</f>
        <v>9.432289443198957</v>
      </c>
      <c r="M320" s="1">
        <f>(1-$F$2^L$17)*($M$2+$B$7*LN(L320))/(1-$F$2)+(1-$F$2^(L$17-1))*$R$4+$F$2^(L$17-1)*$M$4</f>
        <v>115.34542676359163</v>
      </c>
      <c r="N320" s="1">
        <f>MAX($B$6*$B$2-(1-$F$2)/(1-$F$2^N$17)*($A320-$F$2^(N$17-1)*$B$4*$I$3),0.000001)</f>
        <v>11.23132101652989</v>
      </c>
      <c r="O320" s="1">
        <f>(1-$F$2^N$17)*($M$2+$B$7*LN(N320))/(1-$F$2)+(1-$F$2^(N$17-1))*$R$4+$F$2^(N$17-1)*$M$4</f>
        <v>115.42995549392514</v>
      </c>
      <c r="P320" s="1">
        <f t="shared" si="70"/>
        <v>27</v>
      </c>
      <c r="Q320" s="1">
        <f>$R$3/(1-$B$4)</f>
        <v>115.82106318787385</v>
      </c>
      <c r="R320" s="1">
        <f>LN((1-$B$6)*$B$3*$B$2)+$B$7*LN($B$6*$B$3*$B$2+$F$2*Y320)+$B$4*$R$3/(1-$B$4)</f>
        <v>116.57608106896414</v>
      </c>
      <c r="T320" s="1">
        <f>IF(X320&gt;R320,X320,Q320)</f>
        <v>115.82106318787385</v>
      </c>
      <c r="U320" s="1">
        <f>IF(X320&gt;R320,Y320,0)</f>
        <v>0</v>
      </c>
      <c r="V320" s="1">
        <f t="shared" si="58"/>
        <v>27</v>
      </c>
      <c r="W320" s="1"/>
      <c r="X320" s="1">
        <f t="shared" si="61"/>
        <v>115.42995549392514</v>
      </c>
      <c r="Y320" s="1">
        <f>IF(X320=C320,$I$3,(Z320-$B$6*$B$2+A320)/$F$2)</f>
        <v>105.51368691443639</v>
      </c>
      <c r="Z320" s="1">
        <f t="shared" si="62"/>
        <v>11.23132101652989</v>
      </c>
      <c r="AA320" s="1">
        <f t="shared" si="63"/>
      </c>
      <c r="AB320" s="1">
        <f t="shared" si="64"/>
      </c>
      <c r="AC320" s="1">
        <f t="shared" si="65"/>
      </c>
      <c r="AD320" s="1">
        <f t="shared" si="66"/>
      </c>
      <c r="AE320" s="1">
        <f t="shared" si="67"/>
      </c>
      <c r="AF320">
        <f t="shared" si="68"/>
      </c>
      <c r="AG320">
        <f t="shared" si="69"/>
        <v>11.23132101652989</v>
      </c>
    </row>
    <row r="321" spans="1:33" ht="12.75">
      <c r="A321" s="1">
        <f>A320+$I$3/100</f>
        <v>114.29424232065897</v>
      </c>
      <c r="B321" s="1">
        <f>MAX($B$6*$B$2-A321+$B$4*$I$3,0.00001)</f>
        <v>1E-05</v>
      </c>
      <c r="C321" s="1">
        <f>$M$2+$B$7*LN(B321)+$M$4</f>
        <v>111.03842940027327</v>
      </c>
      <c r="D321" s="1">
        <f>MAX($B$6*$B$2-(1-$F$2)/(1-$F$2^D$17)*($A321-$F$2^(D$17-1)*$B$4*$I$3),0.000001)</f>
        <v>1E-06</v>
      </c>
      <c r="E321" s="1">
        <f>(1-$F$2^D$17)*($M$2+$B$7*LN(D321))/(1-$F$2)+(1-$F$2^(D$17-1))*$R$4+$F$2^(D$17-1)*$M$4</f>
        <v>102.0153814750243</v>
      </c>
      <c r="F321" s="1">
        <f>MAX($B$6*$B$2-(1-$F$2)/(1-$F$2^F$17)*($A321-$F$2^(F$17-1)*$B$4*$I$3),0.000001)</f>
        <v>1E-06</v>
      </c>
      <c r="G321" s="1">
        <f>(1-$F$2^F$17)*($M$2+$B$7*LN(F321))/(1-$F$2)+(1-$F$2^(F$17-1))*$R$4+$F$2^(F$17-1)*$M$4</f>
        <v>94.91112224570067</v>
      </c>
      <c r="H321" s="1">
        <f>MAX($B$6*$B$2-(1-$F$2)/(1-$F$2^H$17)*($A321-$F$2^(H$17-1)*$B$4*$I$3),0.000001)</f>
        <v>2.949271077108879</v>
      </c>
      <c r="I321" s="1">
        <f>(1-$F$2^H$17)*($M$2+$B$7*LN(H321))/(1-$F$2)+(1-$F$2^(H$17-1))*$R$4+$F$2^(H$17-1)*$M$4</f>
        <v>114.21259970775796</v>
      </c>
      <c r="J321" s="1">
        <f>MAX($B$6*$B$2-(1-$F$2)/(1-$F$2^J$17)*($A321-$F$2^(J$17-1)*$B$4*$I$3),0.000001)</f>
        <v>6.814407394360089</v>
      </c>
      <c r="K321" s="1">
        <f>(1-$F$2^J$17)*($M$2+$B$7*LN(J321))/(1-$F$2)+(1-$F$2^(J$17-1))*$R$4+$F$2^(J$17-1)*$M$4</f>
        <v>115.09098042725407</v>
      </c>
      <c r="L321" s="1">
        <f>MAX($B$6*$B$2-(1-$F$2)/(1-$F$2^L$17)*($A321-$F$2^(L$17-1)*$B$4*$I$3),0.000001)</f>
        <v>9.368767027792838</v>
      </c>
      <c r="M321" s="1">
        <f>(1-$F$2^L$17)*($M$2+$B$7*LN(L321))/(1-$F$2)+(1-$F$2^(L$17-1))*$R$4+$F$2^(L$17-1)*$M$4</f>
        <v>115.32949882694274</v>
      </c>
      <c r="N321" s="1">
        <f>MAX($B$6*$B$2-(1-$F$2)/(1-$F$2^N$17)*($A321-$F$2^(N$17-1)*$B$4*$I$3),0.000001)</f>
        <v>11.174330949173193</v>
      </c>
      <c r="O321" s="1">
        <f>(1-$F$2^N$17)*($M$2+$B$7*LN(N321))/(1-$F$2)+(1-$F$2^(N$17-1))*$R$4+$F$2^(N$17-1)*$M$4</f>
        <v>115.41659004742188</v>
      </c>
      <c r="P321" s="1">
        <f t="shared" si="70"/>
        <v>27</v>
      </c>
      <c r="Q321" s="1">
        <f>$R$3/(1-$B$4)</f>
        <v>115.82106318787385</v>
      </c>
      <c r="R321" s="1">
        <f>LN((1-$B$6)*$B$3*$B$2)+$B$7*LN($B$6*$B$3*$B$2+$F$2*Y321)+$B$4*$R$3/(1-$B$4)</f>
        <v>116.57707198103941</v>
      </c>
      <c r="T321" s="1">
        <f>IF(X321&gt;R321,X321,Q321)</f>
        <v>115.82106318787385</v>
      </c>
      <c r="U321" s="1">
        <f>IF(X321&gt;R321,Y321,0)</f>
        <v>0</v>
      </c>
      <c r="V321" s="1">
        <f t="shared" si="58"/>
        <v>27</v>
      </c>
      <c r="W321" s="1"/>
      <c r="X321" s="1">
        <f t="shared" si="61"/>
        <v>115.41659004742188</v>
      </c>
      <c r="Y321" s="1">
        <f>IF(X321=C321,$I$3,(Z321-$B$6*$B$2+A321)/$F$2)</f>
        <v>105.78235265355364</v>
      </c>
      <c r="Z321" s="1">
        <f t="shared" si="62"/>
        <v>11.174330949173193</v>
      </c>
      <c r="AA321" s="1">
        <f t="shared" si="63"/>
      </c>
      <c r="AB321" s="1">
        <f t="shared" si="64"/>
      </c>
      <c r="AC321" s="1">
        <f t="shared" si="65"/>
      </c>
      <c r="AD321" s="1">
        <f t="shared" si="66"/>
      </c>
      <c r="AE321" s="1">
        <f t="shared" si="67"/>
      </c>
      <c r="AF321">
        <f t="shared" si="68"/>
      </c>
      <c r="AG321">
        <f t="shared" si="69"/>
        <v>11.174330949173193</v>
      </c>
    </row>
    <row r="322" spans="1:33" ht="12.75">
      <c r="A322" s="1">
        <f>A321+$I$3/100</f>
        <v>114.59370321756899</v>
      </c>
      <c r="B322" s="1">
        <f>MAX($B$6*$B$2-A322+$B$4*$I$3,0.00001)</f>
        <v>1E-05</v>
      </c>
      <c r="C322" s="1">
        <f>$M$2+$B$7*LN(B322)+$M$4</f>
        <v>111.03842940027327</v>
      </c>
      <c r="D322" s="1">
        <f>MAX($B$6*$B$2-(1-$F$2)/(1-$F$2^D$17)*($A322-$F$2^(D$17-1)*$B$4*$I$3),0.000001)</f>
        <v>1E-06</v>
      </c>
      <c r="E322" s="1">
        <f>(1-$F$2^D$17)*($M$2+$B$7*LN(D322))/(1-$F$2)+(1-$F$2^(D$17-1))*$R$4+$F$2^(D$17-1)*$M$4</f>
        <v>102.0153814750243</v>
      </c>
      <c r="F322" s="1">
        <f>MAX($B$6*$B$2-(1-$F$2)/(1-$F$2^F$17)*($A322-$F$2^(F$17-1)*$B$4*$I$3),0.000001)</f>
        <v>1E-06</v>
      </c>
      <c r="G322" s="1">
        <f>(1-$F$2^F$17)*($M$2+$B$7*LN(F322))/(1-$F$2)+(1-$F$2^(F$17-1))*$R$4+$F$2^(F$17-1)*$M$4</f>
        <v>94.91112224570067</v>
      </c>
      <c r="H322" s="1">
        <f>MAX($B$6*$B$2-(1-$F$2)/(1-$F$2^H$17)*($A322-$F$2^(H$17-1)*$B$4*$I$3),0.000001)</f>
        <v>2.8625235732109147</v>
      </c>
      <c r="I322" s="1">
        <f>(1-$F$2^H$17)*($M$2+$B$7*LN(H322))/(1-$F$2)+(1-$F$2^(H$17-1))*$R$4+$F$2^(H$17-1)*$M$4</f>
        <v>114.16106947368192</v>
      </c>
      <c r="J322" s="1">
        <f>MAX($B$6*$B$2-(1-$F$2)/(1-$F$2^J$17)*($A322-$F$2^(J$17-1)*$B$4*$I$3),0.000001)</f>
        <v>6.741643563587058</v>
      </c>
      <c r="K322" s="1">
        <f>(1-$F$2^J$17)*($M$2+$B$7*LN(J322))/(1-$F$2)+(1-$F$2^(J$17-1))*$R$4+$F$2^(J$17-1)*$M$4</f>
        <v>115.06888964477962</v>
      </c>
      <c r="L322" s="1">
        <f>MAX($B$6*$B$2-(1-$F$2)/(1-$F$2^L$17)*($A322-$F$2^(L$17-1)*$B$4*$I$3),0.000001)</f>
        <v>9.305244612386716</v>
      </c>
      <c r="M322" s="1">
        <f>(1-$F$2^L$17)*($M$2+$B$7*LN(L322))/(1-$F$2)+(1-$F$2^(L$17-1))*$R$4+$F$2^(L$17-1)*$M$4</f>
        <v>115.31346252699124</v>
      </c>
      <c r="N322" s="1">
        <f>MAX($B$6*$B$2-(1-$F$2)/(1-$F$2^N$17)*($A322-$F$2^(N$17-1)*$B$4*$I$3),0.000001)</f>
        <v>11.117340881816496</v>
      </c>
      <c r="O322" s="1">
        <f>(1-$F$2^N$17)*($M$2+$B$7*LN(N322))/(1-$F$2)+(1-$F$2^(N$17-1))*$R$4+$F$2^(N$17-1)*$M$4</f>
        <v>115.40315626140483</v>
      </c>
      <c r="P322" s="1">
        <f t="shared" si="70"/>
        <v>27</v>
      </c>
      <c r="Q322" s="1">
        <f>$R$3/(1-$B$4)</f>
        <v>115.82106318787385</v>
      </c>
      <c r="R322" s="1">
        <f>LN((1-$B$6)*$B$3*$B$2)+$B$7*LN($B$6*$B$3*$B$2+$F$2*Y322)+$B$4*$R$3/(1-$B$4)</f>
        <v>116.57806093318479</v>
      </c>
      <c r="T322" s="1">
        <f aca="true" t="shared" si="71" ref="T322:T385">IF(X322&gt;R322,X322,Q322)</f>
        <v>115.82106318787385</v>
      </c>
      <c r="U322" s="1">
        <f aca="true" t="shared" si="72" ref="U322:U385">IF(X322&gt;R322,Y322,0)</f>
        <v>0</v>
      </c>
      <c r="V322" s="1">
        <f t="shared" si="58"/>
        <v>27</v>
      </c>
      <c r="W322" s="1"/>
      <c r="X322" s="1">
        <f t="shared" si="61"/>
        <v>115.40315626140483</v>
      </c>
      <c r="Y322" s="1">
        <f>IF(X322=C322,$I$3,(Z322-$B$6*$B$2+A322)/$F$2)</f>
        <v>106.05101839267088</v>
      </c>
      <c r="Z322" s="1">
        <f t="shared" si="62"/>
        <v>11.117340881816496</v>
      </c>
      <c r="AA322" s="1">
        <f t="shared" si="63"/>
      </c>
      <c r="AB322" s="1">
        <f t="shared" si="64"/>
      </c>
      <c r="AC322" s="1">
        <f t="shared" si="65"/>
      </c>
      <c r="AD322" s="1">
        <f t="shared" si="66"/>
      </c>
      <c r="AE322" s="1">
        <f t="shared" si="67"/>
      </c>
      <c r="AF322">
        <f t="shared" si="68"/>
      </c>
      <c r="AG322">
        <f t="shared" si="69"/>
        <v>11.117340881816496</v>
      </c>
    </row>
    <row r="323" spans="1:33" ht="12.75">
      <c r="A323" s="1">
        <f>A322+$I$3/100</f>
        <v>114.893164114479</v>
      </c>
      <c r="B323" s="1">
        <f>MAX($B$6*$B$2-A323+$B$4*$I$3,0.00001)</f>
        <v>1E-05</v>
      </c>
      <c r="C323" s="1">
        <f>$M$2+$B$7*LN(B323)+$M$4</f>
        <v>111.03842940027327</v>
      </c>
      <c r="D323" s="1">
        <f>MAX($B$6*$B$2-(1-$F$2)/(1-$F$2^D$17)*($A323-$F$2^(D$17-1)*$B$4*$I$3),0.000001)</f>
        <v>1E-06</v>
      </c>
      <c r="E323" s="1">
        <f>(1-$F$2^D$17)*($M$2+$B$7*LN(D323))/(1-$F$2)+(1-$F$2^(D$17-1))*$R$4+$F$2^(D$17-1)*$M$4</f>
        <v>102.0153814750243</v>
      </c>
      <c r="F323" s="1">
        <f>MAX($B$6*$B$2-(1-$F$2)/(1-$F$2^F$17)*($A323-$F$2^(F$17-1)*$B$4*$I$3),0.000001)</f>
        <v>1E-06</v>
      </c>
      <c r="G323" s="1">
        <f>(1-$F$2^F$17)*($M$2+$B$7*LN(F323))/(1-$F$2)+(1-$F$2^(F$17-1))*$R$4+$F$2^(F$17-1)*$M$4</f>
        <v>94.91112224570067</v>
      </c>
      <c r="H323" s="1">
        <f>MAX($B$6*$B$2-(1-$F$2)/(1-$F$2^H$17)*($A323-$F$2^(H$17-1)*$B$4*$I$3),0.000001)</f>
        <v>2.775776069312954</v>
      </c>
      <c r="I323" s="1">
        <f>(1-$F$2^H$17)*($M$2+$B$7*LN(H323))/(1-$F$2)+(1-$F$2^(H$17-1))*$R$4+$F$2^(H$17-1)*$M$4</f>
        <v>114.10795336638449</v>
      </c>
      <c r="J323" s="1">
        <f>MAX($B$6*$B$2-(1-$F$2)/(1-$F$2^J$17)*($A323-$F$2^(J$17-1)*$B$4*$I$3),0.000001)</f>
        <v>6.668879732814027</v>
      </c>
      <c r="K323" s="1">
        <f>(1-$F$2^J$17)*($M$2+$B$7*LN(J323))/(1-$F$2)+(1-$F$2^(J$17-1))*$R$4+$F$2^(J$17-1)*$M$4</f>
        <v>115.04655913395126</v>
      </c>
      <c r="L323" s="1">
        <f>MAX($B$6*$B$2-(1-$F$2)/(1-$F$2^L$17)*($A323-$F$2^(L$17-1)*$B$4*$I$3),0.000001)</f>
        <v>9.241722196980596</v>
      </c>
      <c r="M323" s="1">
        <f>(1-$F$2^L$17)*($M$2+$B$7*LN(L323))/(1-$F$2)+(1-$F$2^(L$17-1))*$R$4+$F$2^(L$17-1)*$M$4</f>
        <v>115.29731637916471</v>
      </c>
      <c r="N323" s="1">
        <f>MAX($B$6*$B$2-(1-$F$2)/(1-$F$2^N$17)*($A323-$F$2^(N$17-1)*$B$4*$I$3),0.000001)</f>
        <v>11.060350814459799</v>
      </c>
      <c r="O323" s="1">
        <f>(1-$F$2^N$17)*($M$2+$B$7*LN(N323))/(1-$F$2)+(1-$F$2^(N$17-1))*$R$4+$F$2^(N$17-1)*$M$4</f>
        <v>115.38965343342056</v>
      </c>
      <c r="P323" s="1">
        <f t="shared" si="70"/>
        <v>27</v>
      </c>
      <c r="Q323" s="1">
        <f>$R$3/(1-$B$4)</f>
        <v>115.82106318787385</v>
      </c>
      <c r="R323" s="1">
        <f>LN((1-$B$6)*$B$3*$B$2)+$B$7*LN($B$6*$B$3*$B$2+$F$2*Y323)+$B$4*$R$3/(1-$B$4)</f>
        <v>116.5790479331381</v>
      </c>
      <c r="T323" s="1">
        <f t="shared" si="71"/>
        <v>115.82106318787385</v>
      </c>
      <c r="U323" s="1">
        <f t="shared" si="72"/>
        <v>0</v>
      </c>
      <c r="V323" s="1">
        <f t="shared" si="58"/>
        <v>27</v>
      </c>
      <c r="W323" s="1"/>
      <c r="X323" s="1">
        <f t="shared" si="61"/>
        <v>115.38965343342056</v>
      </c>
      <c r="Y323" s="1">
        <f>IF(X323=C323,$I$3,(Z323-$B$6*$B$2+A323)/$F$2)</f>
        <v>106.31968413178815</v>
      </c>
      <c r="Z323" s="1">
        <f t="shared" si="62"/>
        <v>11.060350814459799</v>
      </c>
      <c r="AA323" s="1">
        <f t="shared" si="63"/>
      </c>
      <c r="AB323" s="1">
        <f t="shared" si="64"/>
      </c>
      <c r="AC323" s="1">
        <f t="shared" si="65"/>
      </c>
      <c r="AD323" s="1">
        <f t="shared" si="66"/>
      </c>
      <c r="AE323" s="1">
        <f t="shared" si="67"/>
      </c>
      <c r="AF323">
        <f t="shared" si="68"/>
      </c>
      <c r="AG323">
        <f t="shared" si="69"/>
        <v>11.060350814459799</v>
      </c>
    </row>
    <row r="324" spans="1:33" ht="12.75">
      <c r="A324" s="1">
        <f>A323+$I$3/100</f>
        <v>115.19262501138903</v>
      </c>
      <c r="B324" s="1">
        <f>MAX($B$6*$B$2-A324+$B$4*$I$3,0.00001)</f>
        <v>1E-05</v>
      </c>
      <c r="C324" s="1">
        <f>$M$2+$B$7*LN(B324)+$M$4</f>
        <v>111.03842940027327</v>
      </c>
      <c r="D324" s="1">
        <f>MAX($B$6*$B$2-(1-$F$2)/(1-$F$2^D$17)*($A324-$F$2^(D$17-1)*$B$4*$I$3),0.000001)</f>
        <v>1E-06</v>
      </c>
      <c r="E324" s="1">
        <f>(1-$F$2^D$17)*($M$2+$B$7*LN(D324))/(1-$F$2)+(1-$F$2^(D$17-1))*$R$4+$F$2^(D$17-1)*$M$4</f>
        <v>102.0153814750243</v>
      </c>
      <c r="F324" s="1">
        <f>MAX($B$6*$B$2-(1-$F$2)/(1-$F$2^F$17)*($A324-$F$2^(F$17-1)*$B$4*$I$3),0.000001)</f>
        <v>1E-06</v>
      </c>
      <c r="G324" s="1">
        <f>(1-$F$2^F$17)*($M$2+$B$7*LN(F324))/(1-$F$2)+(1-$F$2^(F$17-1))*$R$4+$F$2^(F$17-1)*$M$4</f>
        <v>94.91112224570067</v>
      </c>
      <c r="H324" s="1">
        <f>MAX($B$6*$B$2-(1-$F$2)/(1-$F$2^H$17)*($A324-$F$2^(H$17-1)*$B$4*$I$3),0.000001)</f>
        <v>2.68902856541499</v>
      </c>
      <c r="I324" s="1">
        <f>(1-$F$2^H$17)*($M$2+$B$7*LN(H324))/(1-$F$2)+(1-$F$2^(H$17-1))*$R$4+$F$2^(H$17-1)*$M$4</f>
        <v>114.05315066557989</v>
      </c>
      <c r="J324" s="1">
        <f>MAX($B$6*$B$2-(1-$F$2)/(1-$F$2^J$17)*($A324-$F$2^(J$17-1)*$B$4*$I$3),0.000001)</f>
        <v>6.596115902040996</v>
      </c>
      <c r="K324" s="1">
        <f>(1-$F$2^J$17)*($M$2+$B$7*LN(J324))/(1-$F$2)+(1-$F$2^(J$17-1))*$R$4+$F$2^(J$17-1)*$M$4</f>
        <v>115.0239836345871</v>
      </c>
      <c r="L324" s="1">
        <f>MAX($B$6*$B$2-(1-$F$2)/(1-$F$2^L$17)*($A324-$F$2^(L$17-1)*$B$4*$I$3),0.000001)</f>
        <v>9.178199781574474</v>
      </c>
      <c r="M324" s="1">
        <f>(1-$F$2^L$17)*($M$2+$B$7*LN(L324))/(1-$F$2)+(1-$F$2^(L$17-1))*$R$4+$F$2^(L$17-1)*$M$4</f>
        <v>115.2810588681723</v>
      </c>
      <c r="N324" s="1">
        <f>MAX($B$6*$B$2-(1-$F$2)/(1-$F$2^N$17)*($A324-$F$2^(N$17-1)*$B$4*$I$3),0.000001)</f>
        <v>11.003360747103102</v>
      </c>
      <c r="O324" s="1">
        <f>(1-$F$2^N$17)*($M$2+$B$7*LN(N324))/(1-$F$2)+(1-$F$2^(N$17-1))*$R$4+$F$2^(N$17-1)*$M$4</f>
        <v>115.37608085012897</v>
      </c>
      <c r="P324" s="1">
        <f t="shared" si="70"/>
        <v>27</v>
      </c>
      <c r="Q324" s="1">
        <f>$R$3/(1-$B$4)</f>
        <v>115.82106318787385</v>
      </c>
      <c r="R324" s="1">
        <f>LN((1-$B$6)*$B$3*$B$2)+$B$7*LN($B$6*$B$3*$B$2+$F$2*Y324)+$B$4*$R$3/(1-$B$4)</f>
        <v>116.5800329885914</v>
      </c>
      <c r="T324" s="1">
        <f t="shared" si="71"/>
        <v>115.82106318787385</v>
      </c>
      <c r="U324" s="1">
        <f t="shared" si="72"/>
        <v>0</v>
      </c>
      <c r="V324" s="1">
        <f t="shared" si="58"/>
        <v>27</v>
      </c>
      <c r="W324" s="1"/>
      <c r="X324" s="1">
        <f t="shared" si="61"/>
        <v>115.37608085012897</v>
      </c>
      <c r="Y324" s="1">
        <f>IF(X324=C324,$I$3,(Z324-$B$6*$B$2+A324)/$F$2)</f>
        <v>106.5883498709054</v>
      </c>
      <c r="Z324" s="1">
        <f t="shared" si="62"/>
        <v>11.003360747103102</v>
      </c>
      <c r="AA324" s="1">
        <f t="shared" si="63"/>
      </c>
      <c r="AB324" s="1">
        <f t="shared" si="64"/>
      </c>
      <c r="AC324" s="1">
        <f t="shared" si="65"/>
      </c>
      <c r="AD324" s="1">
        <f t="shared" si="66"/>
      </c>
      <c r="AE324" s="1">
        <f t="shared" si="67"/>
      </c>
      <c r="AF324">
        <f t="shared" si="68"/>
      </c>
      <c r="AG324">
        <f t="shared" si="69"/>
        <v>11.003360747103102</v>
      </c>
    </row>
    <row r="325" spans="1:33" ht="12.75">
      <c r="A325" s="1">
        <f>A324+$I$3/100</f>
        <v>115.49208590829905</v>
      </c>
      <c r="B325" s="1">
        <f>MAX($B$6*$B$2-A325+$B$4*$I$3,0.00001)</f>
        <v>1E-05</v>
      </c>
      <c r="C325" s="1">
        <f>$M$2+$B$7*LN(B325)+$M$4</f>
        <v>111.03842940027327</v>
      </c>
      <c r="D325" s="1">
        <f>MAX($B$6*$B$2-(1-$F$2)/(1-$F$2^D$17)*($A325-$F$2^(D$17-1)*$B$4*$I$3),0.000001)</f>
        <v>1E-06</v>
      </c>
      <c r="E325" s="1">
        <f>(1-$F$2^D$17)*($M$2+$B$7*LN(D325))/(1-$F$2)+(1-$F$2^(D$17-1))*$R$4+$F$2^(D$17-1)*$M$4</f>
        <v>102.0153814750243</v>
      </c>
      <c r="F325" s="1">
        <f>MAX($B$6*$B$2-(1-$F$2)/(1-$F$2^F$17)*($A325-$F$2^(F$17-1)*$B$4*$I$3),0.000001)</f>
        <v>1E-06</v>
      </c>
      <c r="G325" s="1">
        <f>(1-$F$2^F$17)*($M$2+$B$7*LN(F325))/(1-$F$2)+(1-$F$2^(F$17-1))*$R$4+$F$2^(F$17-1)*$M$4</f>
        <v>94.91112224570067</v>
      </c>
      <c r="H325" s="1">
        <f>MAX($B$6*$B$2-(1-$F$2)/(1-$F$2^H$17)*($A325-$F$2^(H$17-1)*$B$4*$I$3),0.000001)</f>
        <v>2.6022810615170258</v>
      </c>
      <c r="I325" s="1">
        <f>(1-$F$2^H$17)*($M$2+$B$7*LN(H325))/(1-$F$2)+(1-$F$2^(H$17-1))*$R$4+$F$2^(H$17-1)*$M$4</f>
        <v>113.99655074014048</v>
      </c>
      <c r="J325" s="1">
        <f>MAX($B$6*$B$2-(1-$F$2)/(1-$F$2^J$17)*($A325-$F$2^(J$17-1)*$B$4*$I$3),0.000001)</f>
        <v>6.523352071267965</v>
      </c>
      <c r="K325" s="1">
        <f>(1-$F$2^J$17)*($M$2+$B$7*LN(J325))/(1-$F$2)+(1-$F$2^(J$17-1))*$R$4+$F$2^(J$17-1)*$M$4</f>
        <v>115.00115771145245</v>
      </c>
      <c r="L325" s="1">
        <f>MAX($B$6*$B$2-(1-$F$2)/(1-$F$2^L$17)*($A325-$F$2^(L$17-1)*$B$4*$I$3),0.000001)</f>
        <v>9.114677366168355</v>
      </c>
      <c r="M325" s="1">
        <f>(1-$F$2^L$17)*($M$2+$B$7*LN(L325))/(1-$F$2)+(1-$F$2^(L$17-1))*$R$4+$F$2^(L$17-1)*$M$4</f>
        <v>115.26468844715137</v>
      </c>
      <c r="N325" s="1">
        <f>MAX($B$6*$B$2-(1-$F$2)/(1-$F$2^N$17)*($A325-$F$2^(N$17-1)*$B$4*$I$3),0.000001)</f>
        <v>10.946370679746405</v>
      </c>
      <c r="O325" s="1">
        <f>(1-$F$2^N$17)*($M$2+$B$7*LN(N325))/(1-$F$2)+(1-$F$2^(N$17-1))*$R$4+$F$2^(N$17-1)*$M$4</f>
        <v>115.36243778707723</v>
      </c>
      <c r="P325" s="1">
        <f t="shared" si="70"/>
        <v>27</v>
      </c>
      <c r="Q325" s="1">
        <f>$R$3/(1-$B$4)</f>
        <v>115.82106318787385</v>
      </c>
      <c r="R325" s="1">
        <f>LN((1-$B$6)*$B$3*$B$2)+$B$7*LN($B$6*$B$3*$B$2+$F$2*Y325)+$B$4*$R$3/(1-$B$4)</f>
        <v>116.58101610719139</v>
      </c>
      <c r="T325" s="1">
        <f t="shared" si="71"/>
        <v>115.82106318787385</v>
      </c>
      <c r="U325" s="1">
        <f t="shared" si="72"/>
        <v>0</v>
      </c>
      <c r="V325" s="1">
        <f t="shared" si="58"/>
        <v>27</v>
      </c>
      <c r="W325" s="1"/>
      <c r="X325" s="1">
        <f t="shared" si="61"/>
        <v>115.36243778707723</v>
      </c>
      <c r="Y325" s="1">
        <f>IF(X325=C325,$I$3,(Z325-$B$6*$B$2+A325)/$F$2)</f>
        <v>106.85701561002267</v>
      </c>
      <c r="Z325" s="1">
        <f t="shared" si="62"/>
        <v>10.946370679746405</v>
      </c>
      <c r="AA325" s="1">
        <f t="shared" si="63"/>
      </c>
      <c r="AB325" s="1">
        <f t="shared" si="64"/>
      </c>
      <c r="AC325" s="1">
        <f t="shared" si="65"/>
      </c>
      <c r="AD325" s="1">
        <f t="shared" si="66"/>
      </c>
      <c r="AE325" s="1">
        <f t="shared" si="67"/>
      </c>
      <c r="AF325">
        <f t="shared" si="68"/>
      </c>
      <c r="AG325">
        <f t="shared" si="69"/>
        <v>10.946370679746405</v>
      </c>
    </row>
    <row r="326" spans="1:33" ht="12.75">
      <c r="A326" s="1">
        <f>A325+$I$3/100</f>
        <v>115.79154680520907</v>
      </c>
      <c r="B326" s="1">
        <f>MAX($B$6*$B$2-A326+$B$4*$I$3,0.00001)</f>
        <v>1E-05</v>
      </c>
      <c r="C326" s="1">
        <f>$M$2+$B$7*LN(B326)+$M$4</f>
        <v>111.03842940027327</v>
      </c>
      <c r="D326" s="1">
        <f>MAX($B$6*$B$2-(1-$F$2)/(1-$F$2^D$17)*($A326-$F$2^(D$17-1)*$B$4*$I$3),0.000001)</f>
        <v>1E-06</v>
      </c>
      <c r="E326" s="1">
        <f>(1-$F$2^D$17)*($M$2+$B$7*LN(D326))/(1-$F$2)+(1-$F$2^(D$17-1))*$R$4+$F$2^(D$17-1)*$M$4</f>
        <v>102.0153814750243</v>
      </c>
      <c r="F326" s="1">
        <f>MAX($B$6*$B$2-(1-$F$2)/(1-$F$2^F$17)*($A326-$F$2^(F$17-1)*$B$4*$I$3),0.000001)</f>
        <v>1E-06</v>
      </c>
      <c r="G326" s="1">
        <f>(1-$F$2^F$17)*($M$2+$B$7*LN(F326))/(1-$F$2)+(1-$F$2^(F$17-1))*$R$4+$F$2^(F$17-1)*$M$4</f>
        <v>94.91112224570067</v>
      </c>
      <c r="H326" s="1">
        <f>MAX($B$6*$B$2-(1-$F$2)/(1-$F$2^H$17)*($A326-$F$2^(H$17-1)*$B$4*$I$3),0.000001)</f>
        <v>2.5155335576190616</v>
      </c>
      <c r="I326" s="1">
        <f>(1-$F$2^H$17)*($M$2+$B$7*LN(H326))/(1-$F$2)+(1-$F$2^(H$17-1))*$R$4+$F$2^(H$17-1)*$M$4</f>
        <v>113.93803170357407</v>
      </c>
      <c r="J326" s="1">
        <f>MAX($B$6*$B$2-(1-$F$2)/(1-$F$2^J$17)*($A326-$F$2^(J$17-1)*$B$4*$I$3),0.000001)</f>
        <v>6.450588240494934</v>
      </c>
      <c r="K326" s="1">
        <f>(1-$F$2^J$17)*($M$2+$B$7*LN(J326))/(1-$F$2)+(1-$F$2^(J$17-1))*$R$4+$F$2^(J$17-1)*$M$4</f>
        <v>114.97807574640532</v>
      </c>
      <c r="L326" s="1">
        <f>MAX($B$6*$B$2-(1-$F$2)/(1-$F$2^L$17)*($A326-$F$2^(L$17-1)*$B$4*$I$3),0.000001)</f>
        <v>9.051154950762236</v>
      </c>
      <c r="M326" s="1">
        <f>(1-$F$2^L$17)*($M$2+$B$7*LN(L326))/(1-$F$2)+(1-$F$2^(L$17-1))*$R$4+$F$2^(L$17-1)*$M$4</f>
        <v>115.2482035367843</v>
      </c>
      <c r="N326" s="1">
        <f>MAX($B$6*$B$2-(1-$F$2)/(1-$F$2^N$17)*($A326-$F$2^(N$17-1)*$B$4*$I$3),0.000001)</f>
        <v>10.889380612389708</v>
      </c>
      <c r="O326" s="1">
        <f>(1-$F$2^N$17)*($M$2+$B$7*LN(N326))/(1-$F$2)+(1-$F$2^(N$17-1))*$R$4+$F$2^(N$17-1)*$M$4</f>
        <v>115.34872350846767</v>
      </c>
      <c r="P326" s="1">
        <f t="shared" si="70"/>
        <v>27</v>
      </c>
      <c r="Q326" s="1">
        <f>$R$3/(1-$B$4)</f>
        <v>115.82106318787385</v>
      </c>
      <c r="R326" s="1">
        <f>LN((1-$B$6)*$B$3*$B$2)+$B$7*LN($B$6*$B$3*$B$2+$F$2*Y326)+$B$4*$R$3/(1-$B$4)</f>
        <v>116.58199729653977</v>
      </c>
      <c r="T326" s="1">
        <f t="shared" si="71"/>
        <v>115.82106318787385</v>
      </c>
      <c r="U326" s="1">
        <f t="shared" si="72"/>
        <v>0</v>
      </c>
      <c r="V326" s="1">
        <f t="shared" si="58"/>
        <v>27</v>
      </c>
      <c r="W326" s="1"/>
      <c r="X326" s="1">
        <f t="shared" si="61"/>
        <v>115.34872350846767</v>
      </c>
      <c r="Y326" s="1">
        <f>IF(X326=C326,$I$3,(Z326-$B$6*$B$2+A326)/$F$2)</f>
        <v>107.12568134913992</v>
      </c>
      <c r="Z326" s="1">
        <f t="shared" si="62"/>
        <v>10.889380612389708</v>
      </c>
      <c r="AA326" s="1">
        <f t="shared" si="63"/>
      </c>
      <c r="AB326" s="1">
        <f t="shared" si="64"/>
      </c>
      <c r="AC326" s="1">
        <f t="shared" si="65"/>
      </c>
      <c r="AD326" s="1">
        <f t="shared" si="66"/>
      </c>
      <c r="AE326" s="1">
        <f t="shared" si="67"/>
      </c>
      <c r="AF326">
        <f t="shared" si="68"/>
      </c>
      <c r="AG326">
        <f t="shared" si="69"/>
        <v>10.889380612389708</v>
      </c>
    </row>
    <row r="327" spans="1:33" ht="12.75">
      <c r="A327" s="1">
        <f>A326+$I$3/100</f>
        <v>116.09100770211909</v>
      </c>
      <c r="B327" s="1">
        <f>MAX($B$6*$B$2-A327+$B$4*$I$3,0.00001)</f>
        <v>1E-05</v>
      </c>
      <c r="C327" s="1">
        <f>$M$2+$B$7*LN(B327)+$M$4</f>
        <v>111.03842940027327</v>
      </c>
      <c r="D327" s="1">
        <f>MAX($B$6*$B$2-(1-$F$2)/(1-$F$2^D$17)*($A327-$F$2^(D$17-1)*$B$4*$I$3),0.000001)</f>
        <v>1E-06</v>
      </c>
      <c r="E327" s="1">
        <f>(1-$F$2^D$17)*($M$2+$B$7*LN(D327))/(1-$F$2)+(1-$F$2^(D$17-1))*$R$4+$F$2^(D$17-1)*$M$4</f>
        <v>102.0153814750243</v>
      </c>
      <c r="F327" s="1">
        <f>MAX($B$6*$B$2-(1-$F$2)/(1-$F$2^F$17)*($A327-$F$2^(F$17-1)*$B$4*$I$3),0.000001)</f>
        <v>1E-06</v>
      </c>
      <c r="G327" s="1">
        <f>(1-$F$2^F$17)*($M$2+$B$7*LN(F327))/(1-$F$2)+(1-$F$2^(F$17-1))*$R$4+$F$2^(F$17-1)*$M$4</f>
        <v>94.91112224570067</v>
      </c>
      <c r="H327" s="1">
        <f>MAX($B$6*$B$2-(1-$F$2)/(1-$F$2^H$17)*($A327-$F$2^(H$17-1)*$B$4*$I$3),0.000001)</f>
        <v>2.4287860537210975</v>
      </c>
      <c r="I327" s="1">
        <f>(1-$F$2^H$17)*($M$2+$B$7*LN(H327))/(1-$F$2)+(1-$F$2^(H$17-1))*$R$4+$F$2^(H$17-1)*$M$4</f>
        <v>113.87745883347245</v>
      </c>
      <c r="J327" s="1">
        <f>MAX($B$6*$B$2-(1-$F$2)/(1-$F$2^J$17)*($A327-$F$2^(J$17-1)*$B$4*$I$3),0.000001)</f>
        <v>6.377824409721903</v>
      </c>
      <c r="K327" s="1">
        <f>(1-$F$2^J$17)*($M$2+$B$7*LN(J327))/(1-$F$2)+(1-$F$2^(J$17-1))*$R$4+$F$2^(J$17-1)*$M$4</f>
        <v>114.95473193009622</v>
      </c>
      <c r="L327" s="1">
        <f>MAX($B$6*$B$2-(1-$F$2)/(1-$F$2^L$17)*($A327-$F$2^(L$17-1)*$B$4*$I$3),0.000001)</f>
        <v>8.987632535356113</v>
      </c>
      <c r="M327" s="1">
        <f>(1-$F$2^L$17)*($M$2+$B$7*LN(L327))/(1-$F$2)+(1-$F$2^(L$17-1))*$R$4+$F$2^(L$17-1)*$M$4</f>
        <v>115.23160252438413</v>
      </c>
      <c r="N327" s="1">
        <f>MAX($B$6*$B$2-(1-$F$2)/(1-$F$2^N$17)*($A327-$F$2^(N$17-1)*$B$4*$I$3),0.000001)</f>
        <v>10.832390545033011</v>
      </c>
      <c r="O327" s="1">
        <f>(1-$F$2^N$17)*($M$2+$B$7*LN(N327))/(1-$F$2)+(1-$F$2^(N$17-1))*$R$4+$F$2^(N$17-1)*$M$4</f>
        <v>115.33493726691981</v>
      </c>
      <c r="P327" s="1">
        <f t="shared" si="70"/>
        <v>27</v>
      </c>
      <c r="Q327" s="1">
        <f>$R$3/(1-$B$4)</f>
        <v>115.82106318787385</v>
      </c>
      <c r="R327" s="1">
        <f>LN((1-$B$6)*$B$3*$B$2)+$B$7*LN($B$6*$B$3*$B$2+$F$2*Y327)+$B$4*$R$3/(1-$B$4)</f>
        <v>116.58297656419356</v>
      </c>
      <c r="T327" s="1">
        <f t="shared" si="71"/>
        <v>115.82106318787385</v>
      </c>
      <c r="U327" s="1">
        <f t="shared" si="72"/>
        <v>0</v>
      </c>
      <c r="V327" s="1">
        <f t="shared" si="58"/>
        <v>27</v>
      </c>
      <c r="W327" s="1"/>
      <c r="X327" s="1">
        <f t="shared" si="61"/>
        <v>115.33493726691981</v>
      </c>
      <c r="Y327" s="1">
        <f>IF(X327=C327,$I$3,(Z327-$B$6*$B$2+A327)/$F$2)</f>
        <v>107.39434708825718</v>
      </c>
      <c r="Z327" s="1">
        <f t="shared" si="62"/>
        <v>10.832390545033011</v>
      </c>
      <c r="AA327" s="1">
        <f t="shared" si="63"/>
      </c>
      <c r="AB327" s="1">
        <f t="shared" si="64"/>
      </c>
      <c r="AC327" s="1">
        <f t="shared" si="65"/>
      </c>
      <c r="AD327" s="1">
        <f t="shared" si="66"/>
      </c>
      <c r="AE327" s="1">
        <f t="shared" si="67"/>
      </c>
      <c r="AF327">
        <f t="shared" si="68"/>
      </c>
      <c r="AG327">
        <f t="shared" si="69"/>
        <v>10.832390545033011</v>
      </c>
    </row>
    <row r="328" spans="1:33" ht="12.75">
      <c r="A328" s="1">
        <f>A327+$I$3/100</f>
        <v>116.3904685990291</v>
      </c>
      <c r="B328" s="1">
        <f>MAX($B$6*$B$2-A328+$B$4*$I$3,0.00001)</f>
        <v>1E-05</v>
      </c>
      <c r="C328" s="1">
        <f>$M$2+$B$7*LN(B328)+$M$4</f>
        <v>111.03842940027327</v>
      </c>
      <c r="D328" s="1">
        <f>MAX($B$6*$B$2-(1-$F$2)/(1-$F$2^D$17)*($A328-$F$2^(D$17-1)*$B$4*$I$3),0.000001)</f>
        <v>1E-06</v>
      </c>
      <c r="E328" s="1">
        <f>(1-$F$2^D$17)*($M$2+$B$7*LN(D328))/(1-$F$2)+(1-$F$2^(D$17-1))*$R$4+$F$2^(D$17-1)*$M$4</f>
        <v>102.0153814750243</v>
      </c>
      <c r="F328" s="1">
        <f>MAX($B$6*$B$2-(1-$F$2)/(1-$F$2^F$17)*($A328-$F$2^(F$17-1)*$B$4*$I$3),0.000001)</f>
        <v>1E-06</v>
      </c>
      <c r="G328" s="1">
        <f>(1-$F$2^F$17)*($M$2+$B$7*LN(F328))/(1-$F$2)+(1-$F$2^(F$17-1))*$R$4+$F$2^(F$17-1)*$M$4</f>
        <v>94.91112224570067</v>
      </c>
      <c r="H328" s="1">
        <f>MAX($B$6*$B$2-(1-$F$2)/(1-$F$2^H$17)*($A328-$F$2^(H$17-1)*$B$4*$I$3),0.000001)</f>
        <v>2.3420385498231333</v>
      </c>
      <c r="I328" s="1">
        <f>(1-$F$2^H$17)*($M$2+$B$7*LN(H328))/(1-$F$2)+(1-$F$2^(H$17-1))*$R$4+$F$2^(H$17-1)*$M$4</f>
        <v>113.81468270339477</v>
      </c>
      <c r="J328" s="1">
        <f>MAX($B$6*$B$2-(1-$F$2)/(1-$F$2^J$17)*($A328-$F$2^(J$17-1)*$B$4*$I$3),0.000001)</f>
        <v>6.305060578948876</v>
      </c>
      <c r="K328" s="1">
        <f>(1-$F$2^J$17)*($M$2+$B$7*LN(J328))/(1-$F$2)+(1-$F$2^(J$17-1))*$R$4+$F$2^(J$17-1)*$M$4</f>
        <v>114.93112025319178</v>
      </c>
      <c r="L328" s="1">
        <f>MAX($B$6*$B$2-(1-$F$2)/(1-$F$2^L$17)*($A328-$F$2^(L$17-1)*$B$4*$I$3),0.000001)</f>
        <v>8.924110119949994</v>
      </c>
      <c r="M328" s="1">
        <f>(1-$F$2^L$17)*($M$2+$B$7*LN(L328))/(1-$F$2)+(1-$F$2^(L$17-1))*$R$4+$F$2^(L$17-1)*$M$4</f>
        <v>115.21488376294779</v>
      </c>
      <c r="N328" s="1">
        <f>MAX($B$6*$B$2-(1-$F$2)/(1-$F$2^N$17)*($A328-$F$2^(N$17-1)*$B$4*$I$3),0.000001)</f>
        <v>10.775400477676317</v>
      </c>
      <c r="O328" s="1">
        <f>(1-$F$2^N$17)*($M$2+$B$7*LN(N328))/(1-$F$2)+(1-$F$2^(N$17-1))*$R$4+$F$2^(N$17-1)*$M$4</f>
        <v>115.32107830322579</v>
      </c>
      <c r="P328" s="1">
        <f t="shared" si="70"/>
        <v>27</v>
      </c>
      <c r="Q328" s="1">
        <f>$R$3/(1-$B$4)</f>
        <v>115.82106318787385</v>
      </c>
      <c r="R328" s="1">
        <f>LN((1-$B$6)*$B$3*$B$2)+$B$7*LN($B$6*$B$3*$B$2+$F$2*Y328)+$B$4*$R$3/(1-$B$4)</f>
        <v>116.58395391766545</v>
      </c>
      <c r="T328" s="1">
        <f t="shared" si="71"/>
        <v>115.82106318787385</v>
      </c>
      <c r="U328" s="1">
        <f t="shared" si="72"/>
        <v>0</v>
      </c>
      <c r="V328" s="1">
        <f t="shared" si="58"/>
        <v>27</v>
      </c>
      <c r="W328" s="1"/>
      <c r="X328" s="1">
        <f t="shared" si="61"/>
        <v>115.32107830322579</v>
      </c>
      <c r="Y328" s="1">
        <f>IF(X328=C328,$I$3,(Z328-$B$6*$B$2+A328)/$F$2)</f>
        <v>107.66301282737443</v>
      </c>
      <c r="Z328" s="1">
        <f t="shared" si="62"/>
        <v>10.775400477676317</v>
      </c>
      <c r="AA328" s="1">
        <f aca="true" t="shared" si="73" ref="AA328:AA391">IF(C328=$X328,B328,"")</f>
      </c>
      <c r="AB328" s="1">
        <f aca="true" t="shared" si="74" ref="AB328:AB391">IF(E328=$X328,D328,"")</f>
      </c>
      <c r="AC328" s="1">
        <f aca="true" t="shared" si="75" ref="AC328:AC391">IF(G328=$X328,F328,"")</f>
      </c>
      <c r="AD328" s="1">
        <f aca="true" t="shared" si="76" ref="AD328:AD391">IF(I328=$X328,H328,"")</f>
      </c>
      <c r="AE328" s="1">
        <f aca="true" t="shared" si="77" ref="AE328:AE391">IF(K328=$X328,J328,"")</f>
      </c>
      <c r="AF328">
        <f aca="true" t="shared" si="78" ref="AF328:AF391">IF(M328=$X328,L328,"")</f>
      </c>
      <c r="AG328">
        <f aca="true" t="shared" si="79" ref="AG328:AG391">IF(O328=$X328,N328,"")</f>
        <v>10.775400477676317</v>
      </c>
    </row>
    <row r="329" spans="1:33" ht="12.75">
      <c r="A329" s="1">
        <f>A328+$I$3/100</f>
        <v>116.68992949593913</v>
      </c>
      <c r="B329" s="1">
        <f>MAX($B$6*$B$2-A329+$B$4*$I$3,0.00001)</f>
        <v>1E-05</v>
      </c>
      <c r="C329" s="1">
        <f>$M$2+$B$7*LN(B329)+$M$4</f>
        <v>111.03842940027327</v>
      </c>
      <c r="D329" s="1">
        <f>MAX($B$6*$B$2-(1-$F$2)/(1-$F$2^D$17)*($A329-$F$2^(D$17-1)*$B$4*$I$3),0.000001)</f>
        <v>1E-06</v>
      </c>
      <c r="E329" s="1">
        <f>(1-$F$2^D$17)*($M$2+$B$7*LN(D329))/(1-$F$2)+(1-$F$2^(D$17-1))*$R$4+$F$2^(D$17-1)*$M$4</f>
        <v>102.0153814750243</v>
      </c>
      <c r="F329" s="1">
        <f>MAX($B$6*$B$2-(1-$F$2)/(1-$F$2^F$17)*($A329-$F$2^(F$17-1)*$B$4*$I$3),0.000001)</f>
        <v>1E-06</v>
      </c>
      <c r="G329" s="1">
        <f>(1-$F$2^F$17)*($M$2+$B$7*LN(F329))/(1-$F$2)+(1-$F$2^(F$17-1))*$R$4+$F$2^(F$17-1)*$M$4</f>
        <v>94.91112224570067</v>
      </c>
      <c r="H329" s="1">
        <f>MAX($B$6*$B$2-(1-$F$2)/(1-$F$2^H$17)*($A329-$F$2^(H$17-1)*$B$4*$I$3),0.000001)</f>
        <v>2.2552910459251727</v>
      </c>
      <c r="I329" s="1">
        <f>(1-$F$2^H$17)*($M$2+$B$7*LN(H329))/(1-$F$2)+(1-$F$2^(H$17-1))*$R$4+$F$2^(H$17-1)*$M$4</f>
        <v>113.74953696202358</v>
      </c>
      <c r="J329" s="1">
        <f>MAX($B$6*$B$2-(1-$F$2)/(1-$F$2^J$17)*($A329-$F$2^(J$17-1)*$B$4*$I$3),0.000001)</f>
        <v>6.232296748175845</v>
      </c>
      <c r="K329" s="1">
        <f>(1-$F$2^J$17)*($M$2+$B$7*LN(J329))/(1-$F$2)+(1-$F$2^(J$17-1))*$R$4+$F$2^(J$17-1)*$M$4</f>
        <v>114.90723449708895</v>
      </c>
      <c r="L329" s="1">
        <f>MAX($B$6*$B$2-(1-$F$2)/(1-$F$2^L$17)*($A329-$F$2^(L$17-1)*$B$4*$I$3),0.000001)</f>
        <v>8.860587704543871</v>
      </c>
      <c r="M329" s="1">
        <f>(1-$F$2^L$17)*($M$2+$B$7*LN(L329))/(1-$F$2)+(1-$F$2^(L$17-1))*$R$4+$F$2^(L$17-1)*$M$4</f>
        <v>115.19804557017561</v>
      </c>
      <c r="N329" s="1">
        <f>MAX($B$6*$B$2-(1-$F$2)/(1-$F$2^N$17)*($A329-$F$2^(N$17-1)*$B$4*$I$3),0.000001)</f>
        <v>10.71841041031962</v>
      </c>
      <c r="O329" s="1">
        <f>(1-$F$2^N$17)*($M$2+$B$7*LN(N329))/(1-$F$2)+(1-$F$2^(N$17-1))*$R$4+$F$2^(N$17-1)*$M$4</f>
        <v>115.30714584609959</v>
      </c>
      <c r="P329" s="1">
        <f t="shared" si="70"/>
        <v>27</v>
      </c>
      <c r="Q329" s="1">
        <f>$R$3/(1-$B$4)</f>
        <v>115.82106318787385</v>
      </c>
      <c r="R329" s="1">
        <f>LN((1-$B$6)*$B$3*$B$2)+$B$7*LN($B$6*$B$3*$B$2+$F$2*Y329)+$B$4*$R$3/(1-$B$4)</f>
        <v>116.58492936442418</v>
      </c>
      <c r="T329" s="1">
        <f t="shared" si="71"/>
        <v>115.82106318787385</v>
      </c>
      <c r="U329" s="1">
        <f t="shared" si="72"/>
        <v>0</v>
      </c>
      <c r="V329" s="1">
        <f t="shared" si="58"/>
        <v>27</v>
      </c>
      <c r="W329" s="1"/>
      <c r="X329" s="1">
        <f t="shared" si="61"/>
        <v>115.30714584609959</v>
      </c>
      <c r="Y329" s="1">
        <f>IF(X329=C329,$I$3,(Z329-$B$6*$B$2+A329)/$F$2)</f>
        <v>107.93167856649168</v>
      </c>
      <c r="Z329" s="1">
        <f t="shared" si="62"/>
        <v>10.71841041031962</v>
      </c>
      <c r="AA329" s="1">
        <f t="shared" si="73"/>
      </c>
      <c r="AB329" s="1">
        <f t="shared" si="74"/>
      </c>
      <c r="AC329" s="1">
        <f t="shared" si="75"/>
      </c>
      <c r="AD329" s="1">
        <f t="shared" si="76"/>
      </c>
      <c r="AE329" s="1">
        <f t="shared" si="77"/>
      </c>
      <c r="AF329">
        <f t="shared" si="78"/>
      </c>
      <c r="AG329">
        <f t="shared" si="79"/>
        <v>10.71841041031962</v>
      </c>
    </row>
    <row r="330" spans="1:33" ht="12.75">
      <c r="A330" s="1">
        <f>A329+$I$3/100</f>
        <v>116.98939039284915</v>
      </c>
      <c r="B330" s="1">
        <f>MAX($B$6*$B$2-A330+$B$4*$I$3,0.00001)</f>
        <v>1E-05</v>
      </c>
      <c r="C330" s="1">
        <f>$M$2+$B$7*LN(B330)+$M$4</f>
        <v>111.03842940027327</v>
      </c>
      <c r="D330" s="1">
        <f>MAX($B$6*$B$2-(1-$F$2)/(1-$F$2^D$17)*($A330-$F$2^(D$17-1)*$B$4*$I$3),0.000001)</f>
        <v>1E-06</v>
      </c>
      <c r="E330" s="1">
        <f>(1-$F$2^D$17)*($M$2+$B$7*LN(D330))/(1-$F$2)+(1-$F$2^(D$17-1))*$R$4+$F$2^(D$17-1)*$M$4</f>
        <v>102.0153814750243</v>
      </c>
      <c r="F330" s="1">
        <f>MAX($B$6*$B$2-(1-$F$2)/(1-$F$2^F$17)*($A330-$F$2^(F$17-1)*$B$4*$I$3),0.000001)</f>
        <v>1E-06</v>
      </c>
      <c r="G330" s="1">
        <f>(1-$F$2^F$17)*($M$2+$B$7*LN(F330))/(1-$F$2)+(1-$F$2^(F$17-1))*$R$4+$F$2^(F$17-1)*$M$4</f>
        <v>94.91112224570067</v>
      </c>
      <c r="H330" s="1">
        <f>MAX($B$6*$B$2-(1-$F$2)/(1-$F$2^H$17)*($A330-$F$2^(H$17-1)*$B$4*$I$3),0.000001)</f>
        <v>2.1685435420272086</v>
      </c>
      <c r="I330" s="1">
        <f>(1-$F$2^H$17)*($M$2+$B$7*LN(H330))/(1-$F$2)+(1-$F$2^(H$17-1))*$R$4+$F$2^(H$17-1)*$M$4</f>
        <v>113.68183567652696</v>
      </c>
      <c r="J330" s="1">
        <f>MAX($B$6*$B$2-(1-$F$2)/(1-$F$2^J$17)*($A330-$F$2^(J$17-1)*$B$4*$I$3),0.000001)</f>
        <v>6.159532917402814</v>
      </c>
      <c r="K330" s="1">
        <f>(1-$F$2^J$17)*($M$2+$B$7*LN(J330))/(1-$F$2)+(1-$F$2^(J$17-1))*$R$4+$F$2^(J$17-1)*$M$4</f>
        <v>114.88306822408398</v>
      </c>
      <c r="L330" s="1">
        <f>MAX($B$6*$B$2-(1-$F$2)/(1-$F$2^L$17)*($A330-$F$2^(L$17-1)*$B$4*$I$3),0.000001)</f>
        <v>8.797065289137752</v>
      </c>
      <c r="M330" s="1">
        <f>(1-$F$2^L$17)*($M$2+$B$7*LN(L330))/(1-$F$2)+(1-$F$2^(L$17-1))*$R$4+$F$2^(L$17-1)*$M$4</f>
        <v>115.18108622745538</v>
      </c>
      <c r="N330" s="1">
        <f>MAX($B$6*$B$2-(1-$F$2)/(1-$F$2^N$17)*($A330-$F$2^(N$17-1)*$B$4*$I$3),0.000001)</f>
        <v>10.661420342962924</v>
      </c>
      <c r="O330" s="1">
        <f>(1-$F$2^N$17)*($M$2+$B$7*LN(N330))/(1-$F$2)+(1-$F$2^(N$17-1))*$R$4+$F$2^(N$17-1)*$M$4</f>
        <v>115.29313911191942</v>
      </c>
      <c r="P330" s="1">
        <f t="shared" si="70"/>
        <v>27</v>
      </c>
      <c r="Q330" s="1">
        <f>$R$3/(1-$B$4)</f>
        <v>115.82106318787385</v>
      </c>
      <c r="R330" s="1">
        <f>LN((1-$B$6)*$B$3*$B$2)+$B$7*LN($B$6*$B$3*$B$2+$F$2*Y330)+$B$4*$R$3/(1-$B$4)</f>
        <v>116.58590291189486</v>
      </c>
      <c r="T330" s="1">
        <f t="shared" si="71"/>
        <v>115.82106318787385</v>
      </c>
      <c r="U330" s="1">
        <f t="shared" si="72"/>
        <v>0</v>
      </c>
      <c r="V330" s="1">
        <f t="shared" si="58"/>
        <v>27</v>
      </c>
      <c r="W330" s="1"/>
      <c r="X330" s="1">
        <f t="shared" si="61"/>
        <v>115.29313911191942</v>
      </c>
      <c r="Y330" s="1">
        <f>IF(X330=C330,$I$3,(Z330-$B$6*$B$2+A330)/$F$2)</f>
        <v>108.20034430560895</v>
      </c>
      <c r="Z330" s="1">
        <f t="shared" si="62"/>
        <v>10.661420342962924</v>
      </c>
      <c r="AA330" s="1">
        <f t="shared" si="73"/>
      </c>
      <c r="AB330" s="1">
        <f t="shared" si="74"/>
      </c>
      <c r="AC330" s="1">
        <f t="shared" si="75"/>
      </c>
      <c r="AD330" s="1">
        <f t="shared" si="76"/>
      </c>
      <c r="AE330" s="1">
        <f t="shared" si="77"/>
      </c>
      <c r="AF330">
        <f t="shared" si="78"/>
      </c>
      <c r="AG330">
        <f t="shared" si="79"/>
        <v>10.661420342962924</v>
      </c>
    </row>
    <row r="331" spans="1:33" ht="12.75">
      <c r="A331" s="1">
        <f>A330+$I$3/100</f>
        <v>117.28885128975917</v>
      </c>
      <c r="B331" s="1">
        <f>MAX($B$6*$B$2-A331+$B$4*$I$3,0.00001)</f>
        <v>1E-05</v>
      </c>
      <c r="C331" s="1">
        <f>$M$2+$B$7*LN(B331)+$M$4</f>
        <v>111.03842940027327</v>
      </c>
      <c r="D331" s="1">
        <f>MAX($B$6*$B$2-(1-$F$2)/(1-$F$2^D$17)*($A331-$F$2^(D$17-1)*$B$4*$I$3),0.000001)</f>
        <v>1E-06</v>
      </c>
      <c r="E331" s="1">
        <f>(1-$F$2^D$17)*($M$2+$B$7*LN(D331))/(1-$F$2)+(1-$F$2^(D$17-1))*$R$4+$F$2^(D$17-1)*$M$4</f>
        <v>102.0153814750243</v>
      </c>
      <c r="F331" s="1">
        <f>MAX($B$6*$B$2-(1-$F$2)/(1-$F$2^F$17)*($A331-$F$2^(F$17-1)*$B$4*$I$3),0.000001)</f>
        <v>1E-06</v>
      </c>
      <c r="G331" s="1">
        <f>(1-$F$2^F$17)*($M$2+$B$7*LN(F331))/(1-$F$2)+(1-$F$2^(F$17-1))*$R$4+$F$2^(F$17-1)*$M$4</f>
        <v>94.91112224570067</v>
      </c>
      <c r="H331" s="1">
        <f>MAX($B$6*$B$2-(1-$F$2)/(1-$F$2^H$17)*($A331-$F$2^(H$17-1)*$B$4*$I$3),0.000001)</f>
        <v>2.0817960381292444</v>
      </c>
      <c r="I331" s="1">
        <f>(1-$F$2^H$17)*($M$2+$B$7*LN(H331))/(1-$F$2)+(1-$F$2^(H$17-1))*$R$4+$F$2^(H$17-1)*$M$4</f>
        <v>113.61137013330108</v>
      </c>
      <c r="J331" s="1">
        <f>MAX($B$6*$B$2-(1-$F$2)/(1-$F$2^J$17)*($A331-$F$2^(J$17-1)*$B$4*$I$3),0.000001)</f>
        <v>6.086769086629783</v>
      </c>
      <c r="K331" s="1">
        <f>(1-$F$2^J$17)*($M$2+$B$7*LN(J331))/(1-$F$2)+(1-$F$2^(J$17-1))*$R$4+$F$2^(J$17-1)*$M$4</f>
        <v>114.85861476695712</v>
      </c>
      <c r="L331" s="1">
        <f>MAX($B$6*$B$2-(1-$F$2)/(1-$F$2^L$17)*($A331-$F$2^(L$17-1)*$B$4*$I$3),0.000001)</f>
        <v>8.73354287373163</v>
      </c>
      <c r="M331" s="1">
        <f>(1-$F$2^L$17)*($M$2+$B$7*LN(L331))/(1-$F$2)+(1-$F$2^(L$17-1))*$R$4+$F$2^(L$17-1)*$M$4</f>
        <v>115.16400397880977</v>
      </c>
      <c r="N331" s="1">
        <f>MAX($B$6*$B$2-(1-$F$2)/(1-$F$2^N$17)*($A331-$F$2^(N$17-1)*$B$4*$I$3),0.000001)</f>
        <v>10.604430275606227</v>
      </c>
      <c r="O331" s="1">
        <f>(1-$F$2^N$17)*($M$2+$B$7*LN(N331))/(1-$F$2)+(1-$F$2^(N$17-1))*$R$4+$F$2^(N$17-1)*$M$4</f>
        <v>115.27905730446327</v>
      </c>
      <c r="P331" s="1">
        <f t="shared" si="70"/>
        <v>27</v>
      </c>
      <c r="Q331" s="1">
        <f>$R$3/(1-$B$4)</f>
        <v>115.82106318787385</v>
      </c>
      <c r="R331" s="1">
        <f>LN((1-$B$6)*$B$3*$B$2)+$B$7*LN($B$6*$B$3*$B$2+$F$2*Y331)+$B$4*$R$3/(1-$B$4)</f>
        <v>116.5868745674593</v>
      </c>
      <c r="T331" s="1">
        <f t="shared" si="71"/>
        <v>115.82106318787385</v>
      </c>
      <c r="U331" s="1">
        <f t="shared" si="72"/>
        <v>0</v>
      </c>
      <c r="V331" s="1">
        <f t="shared" si="58"/>
        <v>27</v>
      </c>
      <c r="W331" s="1"/>
      <c r="X331" s="1">
        <f t="shared" si="61"/>
        <v>115.27905730446327</v>
      </c>
      <c r="Y331" s="1">
        <f>IF(X331=C331,$I$3,(Z331-$B$6*$B$2+A331)/$F$2)</f>
        <v>108.46901004472619</v>
      </c>
      <c r="Z331" s="1">
        <f t="shared" si="62"/>
        <v>10.604430275606227</v>
      </c>
      <c r="AA331" s="1">
        <f t="shared" si="73"/>
      </c>
      <c r="AB331" s="1">
        <f t="shared" si="74"/>
      </c>
      <c r="AC331" s="1">
        <f t="shared" si="75"/>
      </c>
      <c r="AD331" s="1">
        <f t="shared" si="76"/>
      </c>
      <c r="AE331" s="1">
        <f t="shared" si="77"/>
      </c>
      <c r="AF331">
        <f t="shared" si="78"/>
      </c>
      <c r="AG331">
        <f t="shared" si="79"/>
        <v>10.604430275606227</v>
      </c>
    </row>
    <row r="332" spans="1:33" ht="12.75">
      <c r="A332" s="1">
        <f>A331+$I$3/100</f>
        <v>117.58831218666919</v>
      </c>
      <c r="B332" s="1">
        <f>MAX($B$6*$B$2-A332+$B$4*$I$3,0.00001)</f>
        <v>1E-05</v>
      </c>
      <c r="C332" s="1">
        <f>$M$2+$B$7*LN(B332)+$M$4</f>
        <v>111.03842940027327</v>
      </c>
      <c r="D332" s="1">
        <f>MAX($B$6*$B$2-(1-$F$2)/(1-$F$2^D$17)*($A332-$F$2^(D$17-1)*$B$4*$I$3),0.000001)</f>
        <v>1E-06</v>
      </c>
      <c r="E332" s="1">
        <f>(1-$F$2^D$17)*($M$2+$B$7*LN(D332))/(1-$F$2)+(1-$F$2^(D$17-1))*$R$4+$F$2^(D$17-1)*$M$4</f>
        <v>102.0153814750243</v>
      </c>
      <c r="F332" s="1">
        <f>MAX($B$6*$B$2-(1-$F$2)/(1-$F$2^F$17)*($A332-$F$2^(F$17-1)*$B$4*$I$3),0.000001)</f>
        <v>1E-06</v>
      </c>
      <c r="G332" s="1">
        <f>(1-$F$2^F$17)*($M$2+$B$7*LN(F332))/(1-$F$2)+(1-$F$2^(F$17-1))*$R$4+$F$2^(F$17-1)*$M$4</f>
        <v>94.91112224570067</v>
      </c>
      <c r="H332" s="1">
        <f>MAX($B$6*$B$2-(1-$F$2)/(1-$F$2^H$17)*($A332-$F$2^(H$17-1)*$B$4*$I$3),0.000001)</f>
        <v>1.9950485342312803</v>
      </c>
      <c r="I332" s="1">
        <f>(1-$F$2^H$17)*($M$2+$B$7*LN(H332))/(1-$F$2)+(1-$F$2^(H$17-1))*$R$4+$F$2^(H$17-1)*$M$4</f>
        <v>113.53790495741184</v>
      </c>
      <c r="J332" s="1">
        <f>MAX($B$6*$B$2-(1-$F$2)/(1-$F$2^J$17)*($A332-$F$2^(J$17-1)*$B$4*$I$3),0.000001)</f>
        <v>6.014005255856752</v>
      </c>
      <c r="K332" s="1">
        <f>(1-$F$2^J$17)*($M$2+$B$7*LN(J332))/(1-$F$2)+(1-$F$2^(J$17-1))*$R$4+$F$2^(J$17-1)*$M$4</f>
        <v>114.83386721793106</v>
      </c>
      <c r="L332" s="1">
        <f>MAX($B$6*$B$2-(1-$F$2)/(1-$F$2^L$17)*($A332-$F$2^(L$17-1)*$B$4*$I$3),0.000001)</f>
        <v>8.67002045832551</v>
      </c>
      <c r="M332" s="1">
        <f>(1-$F$2^L$17)*($M$2+$B$7*LN(L332))/(1-$F$2)+(1-$F$2^(L$17-1))*$R$4+$F$2^(L$17-1)*$M$4</f>
        <v>115.14679702980524</v>
      </c>
      <c r="N332" s="1">
        <f>MAX($B$6*$B$2-(1-$F$2)/(1-$F$2^N$17)*($A332-$F$2^(N$17-1)*$B$4*$I$3),0.000001)</f>
        <v>10.54744020824953</v>
      </c>
      <c r="O332" s="1">
        <f>(1-$F$2^N$17)*($M$2+$B$7*LN(N332))/(1-$F$2)+(1-$F$2^(N$17-1))*$R$4+$F$2^(N$17-1)*$M$4</f>
        <v>115.26489961463734</v>
      </c>
      <c r="P332" s="1">
        <f t="shared" si="70"/>
        <v>27</v>
      </c>
      <c r="Q332" s="1">
        <f>$R$3/(1-$B$4)</f>
        <v>115.82106318787385</v>
      </c>
      <c r="R332" s="1">
        <f>LN((1-$B$6)*$B$3*$B$2)+$B$7*LN($B$6*$B$3*$B$2+$F$2*Y332)+$B$4*$R$3/(1-$B$4)</f>
        <v>116.58784433845639</v>
      </c>
      <c r="T332" s="1">
        <f t="shared" si="71"/>
        <v>115.82106318787385</v>
      </c>
      <c r="U332" s="1">
        <f t="shared" si="72"/>
        <v>0</v>
      </c>
      <c r="V332" s="1">
        <f t="shared" si="58"/>
        <v>27</v>
      </c>
      <c r="W332" s="1"/>
      <c r="X332" s="1">
        <f t="shared" si="61"/>
        <v>115.26489961463734</v>
      </c>
      <c r="Y332" s="1">
        <f>IF(X332=C332,$I$3,(Z332-$B$6*$B$2+A332)/$F$2)</f>
        <v>108.73767578384346</v>
      </c>
      <c r="Z332" s="1">
        <f t="shared" si="62"/>
        <v>10.54744020824953</v>
      </c>
      <c r="AA332" s="1">
        <f t="shared" si="73"/>
      </c>
      <c r="AB332" s="1">
        <f t="shared" si="74"/>
      </c>
      <c r="AC332" s="1">
        <f t="shared" si="75"/>
      </c>
      <c r="AD332" s="1">
        <f t="shared" si="76"/>
      </c>
      <c r="AE332" s="1">
        <f t="shared" si="77"/>
      </c>
      <c r="AF332">
        <f t="shared" si="78"/>
      </c>
      <c r="AG332">
        <f t="shared" si="79"/>
        <v>10.54744020824953</v>
      </c>
    </row>
    <row r="333" spans="1:33" ht="12.75">
      <c r="A333" s="1">
        <f>A332+$I$3/100</f>
        <v>117.8877730835792</v>
      </c>
      <c r="B333" s="1">
        <f>MAX($B$6*$B$2-A333+$B$4*$I$3,0.00001)</f>
        <v>1E-05</v>
      </c>
      <c r="C333" s="1">
        <f>$M$2+$B$7*LN(B333)+$M$4</f>
        <v>111.03842940027327</v>
      </c>
      <c r="D333" s="1">
        <f>MAX($B$6*$B$2-(1-$F$2)/(1-$F$2^D$17)*($A333-$F$2^(D$17-1)*$B$4*$I$3),0.000001)</f>
        <v>1E-06</v>
      </c>
      <c r="E333" s="1">
        <f>(1-$F$2^D$17)*($M$2+$B$7*LN(D333))/(1-$F$2)+(1-$F$2^(D$17-1))*$R$4+$F$2^(D$17-1)*$M$4</f>
        <v>102.0153814750243</v>
      </c>
      <c r="F333" s="1">
        <f>MAX($B$6*$B$2-(1-$F$2)/(1-$F$2^F$17)*($A333-$F$2^(F$17-1)*$B$4*$I$3),0.000001)</f>
        <v>1E-06</v>
      </c>
      <c r="G333" s="1">
        <f>(1-$F$2^F$17)*($M$2+$B$7*LN(F333))/(1-$F$2)+(1-$F$2^(F$17-1))*$R$4+$F$2^(F$17-1)*$M$4</f>
        <v>94.91112224570067</v>
      </c>
      <c r="H333" s="1">
        <f>MAX($B$6*$B$2-(1-$F$2)/(1-$F$2^H$17)*($A333-$F$2^(H$17-1)*$B$4*$I$3),0.000001)</f>
        <v>1.908301030333316</v>
      </c>
      <c r="I333" s="1">
        <f>(1-$F$2^H$17)*($M$2+$B$7*LN(H333))/(1-$F$2)+(1-$F$2^(H$17-1))*$R$4+$F$2^(H$17-1)*$M$4</f>
        <v>113.46117336885618</v>
      </c>
      <c r="J333" s="1">
        <f>MAX($B$6*$B$2-(1-$F$2)/(1-$F$2^J$17)*($A333-$F$2^(J$17-1)*$B$4*$I$3),0.000001)</f>
        <v>5.941241425083721</v>
      </c>
      <c r="K333" s="1">
        <f>(1-$F$2^J$17)*($M$2+$B$7*LN(J333))/(1-$F$2)+(1-$F$2^(J$17-1))*$R$4+$F$2^(J$17-1)*$M$4</f>
        <v>114.80881841695734</v>
      </c>
      <c r="L333" s="1">
        <f>MAX($B$6*$B$2-(1-$F$2)/(1-$F$2^L$17)*($A333-$F$2^(L$17-1)*$B$4*$I$3),0.000001)</f>
        <v>8.606498042919387</v>
      </c>
      <c r="M333" s="1">
        <f>(1-$F$2^L$17)*($M$2+$B$7*LN(L333))/(1-$F$2)+(1-$F$2^(L$17-1))*$R$4+$F$2^(L$17-1)*$M$4</f>
        <v>115.12946354642081</v>
      </c>
      <c r="N333" s="1">
        <f>MAX($B$6*$B$2-(1-$F$2)/(1-$F$2^N$17)*($A333-$F$2^(N$17-1)*$B$4*$I$3),0.000001)</f>
        <v>10.490450140892833</v>
      </c>
      <c r="O333" s="1">
        <f>(1-$F$2^N$17)*($M$2+$B$7*LN(N333))/(1-$F$2)+(1-$F$2^(N$17-1))*$R$4+$F$2^(N$17-1)*$M$4</f>
        <v>115.25066522019702</v>
      </c>
      <c r="P333" s="1">
        <f t="shared" si="70"/>
        <v>27</v>
      </c>
      <c r="Q333" s="1">
        <f>$R$3/(1-$B$4)</f>
        <v>115.82106318787385</v>
      </c>
      <c r="R333" s="1">
        <f>LN((1-$B$6)*$B$3*$B$2)+$B$7*LN($B$6*$B$3*$B$2+$F$2*Y333)+$B$4*$R$3/(1-$B$4)</f>
        <v>116.58881223218236</v>
      </c>
      <c r="T333" s="1">
        <f t="shared" si="71"/>
        <v>115.82106318787385</v>
      </c>
      <c r="U333" s="1">
        <f t="shared" si="72"/>
        <v>0</v>
      </c>
      <c r="V333" s="1">
        <f t="shared" si="58"/>
        <v>27</v>
      </c>
      <c r="W333" s="1"/>
      <c r="X333" s="1">
        <f t="shared" si="61"/>
        <v>115.25066522019702</v>
      </c>
      <c r="Y333" s="1">
        <f>IF(X333=C333,$I$3,(Z333-$B$6*$B$2+A333)/$F$2)</f>
        <v>109.00634152296071</v>
      </c>
      <c r="Z333" s="1">
        <f t="shared" si="62"/>
        <v>10.490450140892833</v>
      </c>
      <c r="AA333" s="1">
        <f t="shared" si="73"/>
      </c>
      <c r="AB333" s="1">
        <f t="shared" si="74"/>
      </c>
      <c r="AC333" s="1">
        <f t="shared" si="75"/>
      </c>
      <c r="AD333" s="1">
        <f t="shared" si="76"/>
      </c>
      <c r="AE333" s="1">
        <f t="shared" si="77"/>
      </c>
      <c r="AF333">
        <f t="shared" si="78"/>
      </c>
      <c r="AG333">
        <f t="shared" si="79"/>
        <v>10.490450140892833</v>
      </c>
    </row>
    <row r="334" spans="1:33" ht="12.75">
      <c r="A334" s="1">
        <f>A333+$I$3/100</f>
        <v>118.18723398048922</v>
      </c>
      <c r="B334" s="1">
        <f>MAX($B$6*$B$2-A334+$B$4*$I$3,0.00001)</f>
        <v>1E-05</v>
      </c>
      <c r="C334" s="1">
        <f>$M$2+$B$7*LN(B334)+$M$4</f>
        <v>111.03842940027327</v>
      </c>
      <c r="D334" s="1">
        <f>MAX($B$6*$B$2-(1-$F$2)/(1-$F$2^D$17)*($A334-$F$2^(D$17-1)*$B$4*$I$3),0.000001)</f>
        <v>1E-06</v>
      </c>
      <c r="E334" s="1">
        <f>(1-$F$2^D$17)*($M$2+$B$7*LN(D334))/(1-$F$2)+(1-$F$2^(D$17-1))*$R$4+$F$2^(D$17-1)*$M$4</f>
        <v>102.0153814750243</v>
      </c>
      <c r="F334" s="1">
        <f>MAX($B$6*$B$2-(1-$F$2)/(1-$F$2^F$17)*($A334-$F$2^(F$17-1)*$B$4*$I$3),0.000001)</f>
        <v>1E-06</v>
      </c>
      <c r="G334" s="1">
        <f>(1-$F$2^F$17)*($M$2+$B$7*LN(F334))/(1-$F$2)+(1-$F$2^(F$17-1))*$R$4+$F$2^(F$17-1)*$M$4</f>
        <v>94.91112224570067</v>
      </c>
      <c r="H334" s="1">
        <f>MAX($B$6*$B$2-(1-$F$2)/(1-$F$2^H$17)*($A334-$F$2^(H$17-1)*$B$4*$I$3),0.000001)</f>
        <v>1.821553526435352</v>
      </c>
      <c r="I334" s="1">
        <f>(1-$F$2^H$17)*($M$2+$B$7*LN(H334))/(1-$F$2)+(1-$F$2^(H$17-1))*$R$4+$F$2^(H$17-1)*$M$4</f>
        <v>113.3808713344678</v>
      </c>
      <c r="J334" s="1">
        <f>MAX($B$6*$B$2-(1-$F$2)/(1-$F$2^J$17)*($A334-$F$2^(J$17-1)*$B$4*$I$3),0.000001)</f>
        <v>5.86847759431069</v>
      </c>
      <c r="K334" s="1">
        <f>(1-$F$2^J$17)*($M$2+$B$7*LN(J334))/(1-$F$2)+(1-$F$2^(J$17-1))*$R$4+$F$2^(J$17-1)*$M$4</f>
        <v>114.78346093928086</v>
      </c>
      <c r="L334" s="1">
        <f>MAX($B$6*$B$2-(1-$F$2)/(1-$F$2^L$17)*($A334-$F$2^(L$17-1)*$B$4*$I$3),0.000001)</f>
        <v>8.542975627513268</v>
      </c>
      <c r="M334" s="1">
        <f>(1-$F$2^L$17)*($M$2+$B$7*LN(L334))/(1-$F$2)+(1-$F$2^(L$17-1))*$R$4+$F$2^(L$17-1)*$M$4</f>
        <v>115.112001653875</v>
      </c>
      <c r="N334" s="1">
        <f>MAX($B$6*$B$2-(1-$F$2)/(1-$F$2^N$17)*($A334-$F$2^(N$17-1)*$B$4*$I$3),0.000001)</f>
        <v>10.433460073536136</v>
      </c>
      <c r="O334" s="1">
        <f>(1-$F$2^N$17)*($M$2+$B$7*LN(N334))/(1-$F$2)+(1-$F$2^(N$17-1))*$R$4+$F$2^(N$17-1)*$M$4</f>
        <v>115.23635328546038</v>
      </c>
      <c r="P334" s="1">
        <f t="shared" si="70"/>
        <v>27</v>
      </c>
      <c r="Q334" s="1">
        <f>$R$3/(1-$B$4)</f>
        <v>115.82106318787385</v>
      </c>
      <c r="R334" s="1">
        <f>LN((1-$B$6)*$B$3*$B$2)+$B$7*LN($B$6*$B$3*$B$2+$F$2*Y334)+$B$4*$R$3/(1-$B$4)</f>
        <v>116.58977825589119</v>
      </c>
      <c r="T334" s="1">
        <f t="shared" si="71"/>
        <v>115.82106318787385</v>
      </c>
      <c r="U334" s="1">
        <f t="shared" si="72"/>
        <v>0</v>
      </c>
      <c r="V334" s="1">
        <f t="shared" si="58"/>
        <v>27</v>
      </c>
      <c r="W334" s="1"/>
      <c r="X334" s="1">
        <f t="shared" si="61"/>
        <v>115.23635328546038</v>
      </c>
      <c r="Y334" s="1">
        <f>IF(X334=C334,$I$3,(Z334-$B$6*$B$2+A334)/$F$2)</f>
        <v>109.27500726207796</v>
      </c>
      <c r="Z334" s="1">
        <f t="shared" si="62"/>
        <v>10.433460073536136</v>
      </c>
      <c r="AA334" s="1">
        <f t="shared" si="73"/>
      </c>
      <c r="AB334" s="1">
        <f t="shared" si="74"/>
      </c>
      <c r="AC334" s="1">
        <f t="shared" si="75"/>
      </c>
      <c r="AD334" s="1">
        <f t="shared" si="76"/>
      </c>
      <c r="AE334" s="1">
        <f t="shared" si="77"/>
      </c>
      <c r="AF334">
        <f t="shared" si="78"/>
      </c>
      <c r="AG334">
        <f t="shared" si="79"/>
        <v>10.433460073536136</v>
      </c>
    </row>
    <row r="335" spans="1:33" ht="12.75">
      <c r="A335" s="1">
        <f>A334+$I$3/100</f>
        <v>118.48669487739924</v>
      </c>
      <c r="B335" s="1">
        <f>MAX($B$6*$B$2-A335+$B$4*$I$3,0.00001)</f>
        <v>1E-05</v>
      </c>
      <c r="C335" s="1">
        <f>$M$2+$B$7*LN(B335)+$M$4</f>
        <v>111.03842940027327</v>
      </c>
      <c r="D335" s="1">
        <f>MAX($B$6*$B$2-(1-$F$2)/(1-$F$2^D$17)*($A335-$F$2^(D$17-1)*$B$4*$I$3),0.000001)</f>
        <v>1E-06</v>
      </c>
      <c r="E335" s="1">
        <f>(1-$F$2^D$17)*($M$2+$B$7*LN(D335))/(1-$F$2)+(1-$F$2^(D$17-1))*$R$4+$F$2^(D$17-1)*$M$4</f>
        <v>102.0153814750243</v>
      </c>
      <c r="F335" s="1">
        <f>MAX($B$6*$B$2-(1-$F$2)/(1-$F$2^F$17)*($A335-$F$2^(F$17-1)*$B$4*$I$3),0.000001)</f>
        <v>1E-06</v>
      </c>
      <c r="G335" s="1">
        <f>(1-$F$2^F$17)*($M$2+$B$7*LN(F335))/(1-$F$2)+(1-$F$2^(F$17-1))*$R$4+$F$2^(F$17-1)*$M$4</f>
        <v>94.91112224570067</v>
      </c>
      <c r="H335" s="1">
        <f>MAX($B$6*$B$2-(1-$F$2)/(1-$F$2^H$17)*($A335-$F$2^(H$17-1)*$B$4*$I$3),0.000001)</f>
        <v>1.7348060225373914</v>
      </c>
      <c r="I335" s="1">
        <f>(1-$F$2^H$17)*($M$2+$B$7*LN(H335))/(1-$F$2)+(1-$F$2^(H$17-1))*$R$4+$F$2^(H$17-1)*$M$4</f>
        <v>113.29665029182107</v>
      </c>
      <c r="J335" s="1">
        <f>MAX($B$6*$B$2-(1-$F$2)/(1-$F$2^J$17)*($A335-$F$2^(J$17-1)*$B$4*$I$3),0.000001)</f>
        <v>5.795713763537659</v>
      </c>
      <c r="K335" s="1">
        <f>(1-$F$2^J$17)*($M$2+$B$7*LN(J335))/(1-$F$2)+(1-$F$2^(J$17-1))*$R$4+$F$2^(J$17-1)*$M$4</f>
        <v>114.75778708222867</v>
      </c>
      <c r="L335" s="1">
        <f>MAX($B$6*$B$2-(1-$F$2)/(1-$F$2^L$17)*($A335-$F$2^(L$17-1)*$B$4*$I$3),0.000001)</f>
        <v>8.479453212107146</v>
      </c>
      <c r="M335" s="1">
        <f>(1-$F$2^L$17)*($M$2+$B$7*LN(L335))/(1-$F$2)+(1-$F$2^(L$17-1))*$R$4+$F$2^(L$17-1)*$M$4</f>
        <v>115.09440943540892</v>
      </c>
      <c r="N335" s="1">
        <f>MAX($B$6*$B$2-(1-$F$2)/(1-$F$2^N$17)*($A335-$F$2^(N$17-1)*$B$4*$I$3),0.000001)</f>
        <v>10.376470006179439</v>
      </c>
      <c r="O335" s="1">
        <f>(1-$F$2^N$17)*($M$2+$B$7*LN(N335))/(1-$F$2)+(1-$F$2^(N$17-1))*$R$4+$F$2^(N$17-1)*$M$4</f>
        <v>115.22196296101376</v>
      </c>
      <c r="P335" s="1">
        <f t="shared" si="70"/>
        <v>27</v>
      </c>
      <c r="Q335" s="1">
        <f>$R$3/(1-$B$4)</f>
        <v>115.82106318787385</v>
      </c>
      <c r="R335" s="1">
        <f>LN((1-$B$6)*$B$3*$B$2)+$B$7*LN($B$6*$B$3*$B$2+$F$2*Y335)+$B$4*$R$3/(1-$B$4)</f>
        <v>116.59074241679484</v>
      </c>
      <c r="T335" s="1">
        <f t="shared" si="71"/>
        <v>115.82106318787385</v>
      </c>
      <c r="U335" s="1">
        <f t="shared" si="72"/>
        <v>0</v>
      </c>
      <c r="V335" s="1">
        <f t="shared" si="58"/>
        <v>27</v>
      </c>
      <c r="W335" s="1"/>
      <c r="X335" s="1">
        <f t="shared" si="61"/>
        <v>115.22196296101376</v>
      </c>
      <c r="Y335" s="1">
        <f>IF(X335=C335,$I$3,(Z335-$B$6*$B$2+A335)/$F$2)</f>
        <v>109.54367300119523</v>
      </c>
      <c r="Z335" s="1">
        <f t="shared" si="62"/>
        <v>10.376470006179439</v>
      </c>
      <c r="AA335" s="1">
        <f t="shared" si="73"/>
      </c>
      <c r="AB335" s="1">
        <f t="shared" si="74"/>
      </c>
      <c r="AC335" s="1">
        <f t="shared" si="75"/>
      </c>
      <c r="AD335" s="1">
        <f t="shared" si="76"/>
      </c>
      <c r="AE335" s="1">
        <f t="shared" si="77"/>
      </c>
      <c r="AF335">
        <f t="shared" si="78"/>
      </c>
      <c r="AG335">
        <f t="shared" si="79"/>
        <v>10.376470006179439</v>
      </c>
    </row>
    <row r="336" spans="1:33" ht="12.75">
      <c r="A336" s="1">
        <f>A335+$I$3/100</f>
        <v>118.78615577430926</v>
      </c>
      <c r="B336" s="1">
        <f>MAX($B$6*$B$2-A336+$B$4*$I$3,0.00001)</f>
        <v>1E-05</v>
      </c>
      <c r="C336" s="1">
        <f>$M$2+$B$7*LN(B336)+$M$4</f>
        <v>111.03842940027327</v>
      </c>
      <c r="D336" s="1">
        <f>MAX($B$6*$B$2-(1-$F$2)/(1-$F$2^D$17)*($A336-$F$2^(D$17-1)*$B$4*$I$3),0.000001)</f>
        <v>1E-06</v>
      </c>
      <c r="E336" s="1">
        <f>(1-$F$2^D$17)*($M$2+$B$7*LN(D336))/(1-$F$2)+(1-$F$2^(D$17-1))*$R$4+$F$2^(D$17-1)*$M$4</f>
        <v>102.0153814750243</v>
      </c>
      <c r="F336" s="1">
        <f>MAX($B$6*$B$2-(1-$F$2)/(1-$F$2^F$17)*($A336-$F$2^(F$17-1)*$B$4*$I$3),0.000001)</f>
        <v>1E-06</v>
      </c>
      <c r="G336" s="1">
        <f>(1-$F$2^F$17)*($M$2+$B$7*LN(F336))/(1-$F$2)+(1-$F$2^(F$17-1))*$R$4+$F$2^(F$17-1)*$M$4</f>
        <v>94.91112224570067</v>
      </c>
      <c r="H336" s="1">
        <f>MAX($B$6*$B$2-(1-$F$2)/(1-$F$2^H$17)*($A336-$F$2^(H$17-1)*$B$4*$I$3),0.000001)</f>
        <v>1.6480585186394272</v>
      </c>
      <c r="I336" s="1">
        <f>(1-$F$2^H$17)*($M$2+$B$7*LN(H336))/(1-$F$2)+(1-$F$2^(H$17-1))*$R$4+$F$2^(H$17-1)*$M$4</f>
        <v>113.2081080051211</v>
      </c>
      <c r="J336" s="1">
        <f>MAX($B$6*$B$2-(1-$F$2)/(1-$F$2^J$17)*($A336-$F$2^(J$17-1)*$B$4*$I$3),0.000001)</f>
        <v>5.722949932764628</v>
      </c>
      <c r="K336" s="1">
        <f>(1-$F$2^J$17)*($M$2+$B$7*LN(J336))/(1-$F$2)+(1-$F$2^(J$17-1))*$R$4+$F$2^(J$17-1)*$M$4</f>
        <v>114.73178885116418</v>
      </c>
      <c r="L336" s="1">
        <f>MAX($B$6*$B$2-(1-$F$2)/(1-$F$2^L$17)*($A336-$F$2^(L$17-1)*$B$4*$I$3),0.000001)</f>
        <v>8.415930796701026</v>
      </c>
      <c r="M336" s="1">
        <f>(1-$F$2^L$17)*($M$2+$B$7*LN(L336))/(1-$F$2)+(1-$F$2^(L$17-1))*$R$4+$F$2^(L$17-1)*$M$4</f>
        <v>115.07668493102373</v>
      </c>
      <c r="N336" s="1">
        <f>MAX($B$6*$B$2-(1-$F$2)/(1-$F$2^N$17)*($A336-$F$2^(N$17-1)*$B$4*$I$3),0.000001)</f>
        <v>10.319479938822742</v>
      </c>
      <c r="O336" s="1">
        <f>(1-$F$2^N$17)*($M$2+$B$7*LN(N336))/(1-$F$2)+(1-$F$2^(N$17-1))*$R$4+$F$2^(N$17-1)*$M$4</f>
        <v>115.20749338340929</v>
      </c>
      <c r="P336" s="1">
        <f t="shared" si="70"/>
        <v>27</v>
      </c>
      <c r="Q336" s="1">
        <f>$R$3/(1-$B$4)</f>
        <v>115.82106318787385</v>
      </c>
      <c r="R336" s="1">
        <f>LN((1-$B$6)*$B$3*$B$2)+$B$7*LN($B$6*$B$3*$B$2+$F$2*Y336)+$B$4*$R$3/(1-$B$4)</f>
        <v>116.59170472206368</v>
      </c>
      <c r="T336" s="1">
        <f t="shared" si="71"/>
        <v>115.82106318787385</v>
      </c>
      <c r="U336" s="1">
        <f t="shared" si="72"/>
        <v>0</v>
      </c>
      <c r="V336" s="1">
        <f t="shared" si="58"/>
        <v>27</v>
      </c>
      <c r="W336" s="1"/>
      <c r="X336" s="1">
        <f t="shared" si="61"/>
        <v>115.20749338340929</v>
      </c>
      <c r="Y336" s="1">
        <f>IF(X336=C336,$I$3,(Z336-$B$6*$B$2+A336)/$F$2)</f>
        <v>109.81233874031247</v>
      </c>
      <c r="Z336" s="1">
        <f t="shared" si="62"/>
        <v>10.319479938822742</v>
      </c>
      <c r="AA336" s="1">
        <f t="shared" si="73"/>
      </c>
      <c r="AB336" s="1">
        <f t="shared" si="74"/>
      </c>
      <c r="AC336" s="1">
        <f t="shared" si="75"/>
      </c>
      <c r="AD336" s="1">
        <f t="shared" si="76"/>
      </c>
      <c r="AE336" s="1">
        <f t="shared" si="77"/>
      </c>
      <c r="AF336">
        <f t="shared" si="78"/>
      </c>
      <c r="AG336">
        <f t="shared" si="79"/>
        <v>10.319479938822742</v>
      </c>
    </row>
    <row r="337" spans="1:33" ht="12.75">
      <c r="A337" s="1">
        <f>A336+$I$3/100</f>
        <v>119.08561667121928</v>
      </c>
      <c r="B337" s="1">
        <f>MAX($B$6*$B$2-A337+$B$4*$I$3,0.00001)</f>
        <v>1E-05</v>
      </c>
      <c r="C337" s="1">
        <f>$M$2+$B$7*LN(B337)+$M$4</f>
        <v>111.03842940027327</v>
      </c>
      <c r="D337" s="1">
        <f>MAX($B$6*$B$2-(1-$F$2)/(1-$F$2^D$17)*($A337-$F$2^(D$17-1)*$B$4*$I$3),0.000001)</f>
        <v>1E-06</v>
      </c>
      <c r="E337" s="1">
        <f>(1-$F$2^D$17)*($M$2+$B$7*LN(D337))/(1-$F$2)+(1-$F$2^(D$17-1))*$R$4+$F$2^(D$17-1)*$M$4</f>
        <v>102.0153814750243</v>
      </c>
      <c r="F337" s="1">
        <f>MAX($B$6*$B$2-(1-$F$2)/(1-$F$2^F$17)*($A337-$F$2^(F$17-1)*$B$4*$I$3),0.000001)</f>
        <v>1E-06</v>
      </c>
      <c r="G337" s="1">
        <f>(1-$F$2^F$17)*($M$2+$B$7*LN(F337))/(1-$F$2)+(1-$F$2^(F$17-1))*$R$4+$F$2^(F$17-1)*$M$4</f>
        <v>94.91112224570067</v>
      </c>
      <c r="H337" s="1">
        <f>MAX($B$6*$B$2-(1-$F$2)/(1-$F$2^H$17)*($A337-$F$2^(H$17-1)*$B$4*$I$3),0.000001)</f>
        <v>1.561311014741463</v>
      </c>
      <c r="I337" s="1">
        <f>(1-$F$2^H$17)*($M$2+$B$7*LN(H337))/(1-$F$2)+(1-$F$2^(H$17-1))*$R$4+$F$2^(H$17-1)*$M$4</f>
        <v>113.11477694628664</v>
      </c>
      <c r="J337" s="1">
        <f>MAX($B$6*$B$2-(1-$F$2)/(1-$F$2^J$17)*($A337-$F$2^(J$17-1)*$B$4*$I$3),0.000001)</f>
        <v>5.650186101991597</v>
      </c>
      <c r="K337" s="1">
        <f>(1-$F$2^J$17)*($M$2+$B$7*LN(J337))/(1-$F$2)+(1-$F$2^(J$17-1))*$R$4+$F$2^(J$17-1)*$M$4</f>
        <v>114.70545794454247</v>
      </c>
      <c r="L337" s="1">
        <f>MAX($B$6*$B$2-(1-$F$2)/(1-$F$2^L$17)*($A337-$F$2^(L$17-1)*$B$4*$I$3),0.000001)</f>
        <v>8.352408381294904</v>
      </c>
      <c r="M337" s="1">
        <f>(1-$F$2^L$17)*($M$2+$B$7*LN(L337))/(1-$F$2)+(1-$F$2^(L$17-1))*$R$4+$F$2^(L$17-1)*$M$4</f>
        <v>115.0588261361701</v>
      </c>
      <c r="N337" s="1">
        <f>MAX($B$6*$B$2-(1-$F$2)/(1-$F$2^N$17)*($A337-$F$2^(N$17-1)*$B$4*$I$3),0.000001)</f>
        <v>10.262489871466048</v>
      </c>
      <c r="O337" s="1">
        <f>(1-$F$2^N$17)*($M$2+$B$7*LN(N337))/(1-$F$2)+(1-$F$2^(N$17-1))*$R$4+$F$2^(N$17-1)*$M$4</f>
        <v>115.19294367485398</v>
      </c>
      <c r="P337" s="1">
        <f t="shared" si="70"/>
        <v>27</v>
      </c>
      <c r="Q337" s="1">
        <f>$R$3/(1-$B$4)</f>
        <v>115.82106318787385</v>
      </c>
      <c r="R337" s="1">
        <f>LN((1-$B$6)*$B$3*$B$2)+$B$7*LN($B$6*$B$3*$B$2+$F$2*Y337)+$B$4*$R$3/(1-$B$4)</f>
        <v>116.59266517882675</v>
      </c>
      <c r="T337" s="1">
        <f t="shared" si="71"/>
        <v>115.82106318787385</v>
      </c>
      <c r="U337" s="1">
        <f t="shared" si="72"/>
        <v>0</v>
      </c>
      <c r="V337" s="1">
        <f t="shared" si="58"/>
        <v>27</v>
      </c>
      <c r="W337" s="1"/>
      <c r="X337" s="1">
        <f t="shared" si="61"/>
        <v>115.19294367485398</v>
      </c>
      <c r="Y337" s="1">
        <f>IF(X337=C337,$I$3,(Z337-$B$6*$B$2+A337)/$F$2)</f>
        <v>110.08100447942974</v>
      </c>
      <c r="Z337" s="1">
        <f t="shared" si="62"/>
        <v>10.262489871466048</v>
      </c>
      <c r="AA337" s="1">
        <f t="shared" si="73"/>
      </c>
      <c r="AB337" s="1">
        <f t="shared" si="74"/>
      </c>
      <c r="AC337" s="1">
        <f t="shared" si="75"/>
      </c>
      <c r="AD337" s="1">
        <f t="shared" si="76"/>
      </c>
      <c r="AE337" s="1">
        <f t="shared" si="77"/>
      </c>
      <c r="AF337">
        <f t="shared" si="78"/>
      </c>
      <c r="AG337">
        <f t="shared" si="79"/>
        <v>10.262489871466048</v>
      </c>
    </row>
    <row r="338" spans="1:33" ht="12.75">
      <c r="A338" s="1">
        <f>A337+$I$3/100</f>
        <v>119.3850775681293</v>
      </c>
      <c r="B338" s="1">
        <f>MAX($B$6*$B$2-A338+$B$4*$I$3,0.00001)</f>
        <v>1E-05</v>
      </c>
      <c r="C338" s="1">
        <f>$M$2+$B$7*LN(B338)+$M$4</f>
        <v>111.03842940027327</v>
      </c>
      <c r="D338" s="1">
        <f>MAX($B$6*$B$2-(1-$F$2)/(1-$F$2^D$17)*($A338-$F$2^(D$17-1)*$B$4*$I$3),0.000001)</f>
        <v>1E-06</v>
      </c>
      <c r="E338" s="1">
        <f>(1-$F$2^D$17)*($M$2+$B$7*LN(D338))/(1-$F$2)+(1-$F$2^(D$17-1))*$R$4+$F$2^(D$17-1)*$M$4</f>
        <v>102.0153814750243</v>
      </c>
      <c r="F338" s="1">
        <f>MAX($B$6*$B$2-(1-$F$2)/(1-$F$2^F$17)*($A338-$F$2^(F$17-1)*$B$4*$I$3),0.000001)</f>
        <v>1E-06</v>
      </c>
      <c r="G338" s="1">
        <f>(1-$F$2^F$17)*($M$2+$B$7*LN(F338))/(1-$F$2)+(1-$F$2^(F$17-1))*$R$4+$F$2^(F$17-1)*$M$4</f>
        <v>94.91112224570067</v>
      </c>
      <c r="H338" s="1">
        <f>MAX($B$6*$B$2-(1-$F$2)/(1-$F$2^H$17)*($A338-$F$2^(H$17-1)*$B$4*$I$3),0.000001)</f>
        <v>1.474563510843499</v>
      </c>
      <c r="I338" s="1">
        <f>(1-$F$2^H$17)*($M$2+$B$7*LN(H338))/(1-$F$2)+(1-$F$2^(H$17-1))*$R$4+$F$2^(H$17-1)*$M$4</f>
        <v>113.01610935124575</v>
      </c>
      <c r="J338" s="1">
        <f>MAX($B$6*$B$2-(1-$F$2)/(1-$F$2^J$17)*($A338-$F$2^(J$17-1)*$B$4*$I$3),0.000001)</f>
        <v>5.577422271218566</v>
      </c>
      <c r="K338" s="1">
        <f>(1-$F$2^J$17)*($M$2+$B$7*LN(J338))/(1-$F$2)+(1-$F$2^(J$17-1))*$R$4+$F$2^(J$17-1)*$M$4</f>
        <v>114.67878573799729</v>
      </c>
      <c r="L338" s="1">
        <f>MAX($B$6*$B$2-(1-$F$2)/(1-$F$2^L$17)*($A338-$F$2^(L$17-1)*$B$4*$I$3),0.000001)</f>
        <v>8.288885965888785</v>
      </c>
      <c r="M338" s="1">
        <f>(1-$F$2^L$17)*($M$2+$B$7*LN(L338))/(1-$F$2)+(1-$F$2^(L$17-1))*$R$4+$F$2^(L$17-1)*$M$4</f>
        <v>115.0408310003877</v>
      </c>
      <c r="N338" s="1">
        <f>MAX($B$6*$B$2-(1-$F$2)/(1-$F$2^N$17)*($A338-$F$2^(N$17-1)*$B$4*$I$3),0.000001)</f>
        <v>10.205499804109351</v>
      </c>
      <c r="O338" s="1">
        <f>(1-$F$2^N$17)*($M$2+$B$7*LN(N338))/(1-$F$2)+(1-$F$2^(N$17-1))*$R$4+$F$2^(N$17-1)*$M$4</f>
        <v>115.17831294289016</v>
      </c>
      <c r="P338" s="1">
        <f t="shared" si="70"/>
        <v>27</v>
      </c>
      <c r="Q338" s="1">
        <f>$R$3/(1-$B$4)</f>
        <v>115.82106318787385</v>
      </c>
      <c r="R338" s="1">
        <f>LN((1-$B$6)*$B$3*$B$2)+$B$7*LN($B$6*$B$3*$B$2+$F$2*Y338)+$B$4*$R$3/(1-$B$4)</f>
        <v>116.59362379417207</v>
      </c>
      <c r="T338" s="1">
        <f t="shared" si="71"/>
        <v>115.82106318787385</v>
      </c>
      <c r="U338" s="1">
        <f t="shared" si="72"/>
        <v>0</v>
      </c>
      <c r="V338" s="1">
        <f t="shared" si="58"/>
        <v>27</v>
      </c>
      <c r="W338" s="1"/>
      <c r="X338" s="1">
        <f t="shared" si="61"/>
        <v>115.17831294289016</v>
      </c>
      <c r="Y338" s="1">
        <f>IF(X338=C338,$I$3,(Z338-$B$6*$B$2+A338)/$F$2)</f>
        <v>110.34967021854699</v>
      </c>
      <c r="Z338" s="1">
        <f t="shared" si="62"/>
        <v>10.205499804109351</v>
      </c>
      <c r="AA338" s="1">
        <f t="shared" si="73"/>
      </c>
      <c r="AB338" s="1">
        <f t="shared" si="74"/>
      </c>
      <c r="AC338" s="1">
        <f t="shared" si="75"/>
      </c>
      <c r="AD338" s="1">
        <f t="shared" si="76"/>
      </c>
      <c r="AE338" s="1">
        <f t="shared" si="77"/>
      </c>
      <c r="AF338">
        <f t="shared" si="78"/>
      </c>
      <c r="AG338">
        <f t="shared" si="79"/>
        <v>10.205499804109351</v>
      </c>
    </row>
    <row r="339" spans="1:33" ht="12.75">
      <c r="A339" s="1">
        <f>A338+$I$3/100</f>
        <v>119.68453846503932</v>
      </c>
      <c r="B339" s="1">
        <f>MAX($B$6*$B$2-A339+$B$4*$I$3,0.00001)</f>
        <v>1E-05</v>
      </c>
      <c r="C339" s="1">
        <f>$M$2+$B$7*LN(B339)+$M$4</f>
        <v>111.03842940027327</v>
      </c>
      <c r="D339" s="1">
        <f>MAX($B$6*$B$2-(1-$F$2)/(1-$F$2^D$17)*($A339-$F$2^(D$17-1)*$B$4*$I$3),0.000001)</f>
        <v>1E-06</v>
      </c>
      <c r="E339" s="1">
        <f>(1-$F$2^D$17)*($M$2+$B$7*LN(D339))/(1-$F$2)+(1-$F$2^(D$17-1))*$R$4+$F$2^(D$17-1)*$M$4</f>
        <v>102.0153814750243</v>
      </c>
      <c r="F339" s="1">
        <f>MAX($B$6*$B$2-(1-$F$2)/(1-$F$2^F$17)*($A339-$F$2^(F$17-1)*$B$4*$I$3),0.000001)</f>
        <v>1E-06</v>
      </c>
      <c r="G339" s="1">
        <f>(1-$F$2^F$17)*($M$2+$B$7*LN(F339))/(1-$F$2)+(1-$F$2^(F$17-1))*$R$4+$F$2^(F$17-1)*$M$4</f>
        <v>94.91112224570067</v>
      </c>
      <c r="H339" s="1">
        <f>MAX($B$6*$B$2-(1-$F$2)/(1-$F$2^H$17)*($A339-$F$2^(H$17-1)*$B$4*$I$3),0.000001)</f>
        <v>1.3878160069455348</v>
      </c>
      <c r="I339" s="1">
        <f>(1-$F$2^H$17)*($M$2+$B$7*LN(H339))/(1-$F$2)+(1-$F$2^(H$17-1))*$R$4+$F$2^(H$17-1)*$M$4</f>
        <v>112.91145774009225</v>
      </c>
      <c r="J339" s="1">
        <f>MAX($B$6*$B$2-(1-$F$2)/(1-$F$2^J$17)*($A339-$F$2^(J$17-1)*$B$4*$I$3),0.000001)</f>
        <v>5.504658440445535</v>
      </c>
      <c r="K339" s="1">
        <f>(1-$F$2^J$17)*($M$2+$B$7*LN(J339))/(1-$F$2)+(1-$F$2^(J$17-1))*$R$4+$F$2^(J$17-1)*$M$4</f>
        <v>114.65176326738282</v>
      </c>
      <c r="L339" s="1">
        <f>MAX($B$6*$B$2-(1-$F$2)/(1-$F$2^L$17)*($A339-$F$2^(L$17-1)*$B$4*$I$3),0.000001)</f>
        <v>8.225363550482662</v>
      </c>
      <c r="M339" s="1">
        <f>(1-$F$2^L$17)*($M$2+$B$7*LN(L339))/(1-$F$2)+(1-$F$2^(L$17-1))*$R$4+$F$2^(L$17-1)*$M$4</f>
        <v>115.02269742589252</v>
      </c>
      <c r="N339" s="1">
        <f>MAX($B$6*$B$2-(1-$F$2)/(1-$F$2^N$17)*($A339-$F$2^(N$17-1)*$B$4*$I$3),0.000001)</f>
        <v>10.148509736752654</v>
      </c>
      <c r="O339" s="1">
        <f>(1-$F$2^N$17)*($M$2+$B$7*LN(N339))/(1-$F$2)+(1-$F$2^(N$17-1))*$R$4+$F$2^(N$17-1)*$M$4</f>
        <v>115.16360028006706</v>
      </c>
      <c r="P339" s="1">
        <f t="shared" si="70"/>
        <v>27</v>
      </c>
      <c r="Q339" s="1">
        <f>$R$3/(1-$B$4)</f>
        <v>115.82106318787385</v>
      </c>
      <c r="R339" s="1">
        <f>LN((1-$B$6)*$B$3*$B$2)+$B$7*LN($B$6*$B$3*$B$2+$F$2*Y339)+$B$4*$R$3/(1-$B$4)</f>
        <v>116.59458057514698</v>
      </c>
      <c r="T339" s="1">
        <f t="shared" si="71"/>
        <v>115.82106318787385</v>
      </c>
      <c r="U339" s="1">
        <f t="shared" si="72"/>
        <v>0</v>
      </c>
      <c r="V339" s="1">
        <f t="shared" si="58"/>
        <v>27</v>
      </c>
      <c r="W339" s="1"/>
      <c r="X339" s="1">
        <f t="shared" si="61"/>
        <v>115.16360028006706</v>
      </c>
      <c r="Y339" s="1">
        <f>IF(X339=C339,$I$3,(Z339-$B$6*$B$2+A339)/$F$2)</f>
        <v>110.61833595766424</v>
      </c>
      <c r="Z339" s="1">
        <f t="shared" si="62"/>
        <v>10.148509736752654</v>
      </c>
      <c r="AA339" s="1">
        <f t="shared" si="73"/>
      </c>
      <c r="AB339" s="1">
        <f t="shared" si="74"/>
      </c>
      <c r="AC339" s="1">
        <f t="shared" si="75"/>
      </c>
      <c r="AD339" s="1">
        <f t="shared" si="76"/>
      </c>
      <c r="AE339" s="1">
        <f t="shared" si="77"/>
      </c>
      <c r="AF339">
        <f t="shared" si="78"/>
      </c>
      <c r="AG339">
        <f t="shared" si="79"/>
        <v>10.148509736752654</v>
      </c>
    </row>
    <row r="340" spans="1:33" ht="12.75">
      <c r="A340" s="1">
        <f>A339+$I$3/100</f>
        <v>119.98399936194934</v>
      </c>
      <c r="B340" s="1">
        <f>MAX($B$6*$B$2-A340+$B$4*$I$3,0.00001)</f>
        <v>1E-05</v>
      </c>
      <c r="C340" s="1">
        <f>$M$2+$B$7*LN(B340)+$M$4</f>
        <v>111.03842940027327</v>
      </c>
      <c r="D340" s="1">
        <f>MAX($B$6*$B$2-(1-$F$2)/(1-$F$2^D$17)*($A340-$F$2^(D$17-1)*$B$4*$I$3),0.000001)</f>
        <v>1E-06</v>
      </c>
      <c r="E340" s="1">
        <f>(1-$F$2^D$17)*($M$2+$B$7*LN(D340))/(1-$F$2)+(1-$F$2^(D$17-1))*$R$4+$F$2^(D$17-1)*$M$4</f>
        <v>102.0153814750243</v>
      </c>
      <c r="F340" s="1">
        <f>MAX($B$6*$B$2-(1-$F$2)/(1-$F$2^F$17)*($A340-$F$2^(F$17-1)*$B$4*$I$3),0.000001)</f>
        <v>1E-06</v>
      </c>
      <c r="G340" s="1">
        <f>(1-$F$2^F$17)*($M$2+$B$7*LN(F340))/(1-$F$2)+(1-$F$2^(F$17-1))*$R$4+$F$2^(F$17-1)*$M$4</f>
        <v>94.91112224570067</v>
      </c>
      <c r="H340" s="1">
        <f>MAX($B$6*$B$2-(1-$F$2)/(1-$F$2^H$17)*($A340-$F$2^(H$17-1)*$B$4*$I$3),0.000001)</f>
        <v>1.3010685030475706</v>
      </c>
      <c r="I340" s="1">
        <f>(1-$F$2^H$17)*($M$2+$B$7*LN(H340))/(1-$F$2)+(1-$F$2^(H$17-1))*$R$4+$F$2^(H$17-1)*$M$4</f>
        <v>112.80004914137253</v>
      </c>
      <c r="J340" s="1">
        <f>MAX($B$6*$B$2-(1-$F$2)/(1-$F$2^J$17)*($A340-$F$2^(J$17-1)*$B$4*$I$3),0.000001)</f>
        <v>5.431894609672504</v>
      </c>
      <c r="K340" s="1">
        <f>(1-$F$2^J$17)*($M$2+$B$7*LN(J340))/(1-$F$2)+(1-$F$2^(J$17-1))*$R$4+$F$2^(J$17-1)*$M$4</f>
        <v>114.6243812106873</v>
      </c>
      <c r="L340" s="1">
        <f>MAX($B$6*$B$2-(1-$F$2)/(1-$F$2^L$17)*($A340-$F$2^(L$17-1)*$B$4*$I$3),0.000001)</f>
        <v>8.161841135076543</v>
      </c>
      <c r="M340" s="1">
        <f>(1-$F$2^L$17)*($M$2+$B$7*LN(L340))/(1-$F$2)+(1-$F$2^(L$17-1))*$R$4+$F$2^(L$17-1)*$M$4</f>
        <v>115.00442326610917</v>
      </c>
      <c r="N340" s="1">
        <f>MAX($B$6*$B$2-(1-$F$2)/(1-$F$2^N$17)*($A340-$F$2^(N$17-1)*$B$4*$I$3),0.000001)</f>
        <v>10.091519669395957</v>
      </c>
      <c r="O340" s="1">
        <f>(1-$F$2^N$17)*($M$2+$B$7*LN(N340))/(1-$F$2)+(1-$F$2^(N$17-1))*$R$4+$F$2^(N$17-1)*$M$4</f>
        <v>115.148804763603</v>
      </c>
      <c r="P340" s="1">
        <f t="shared" si="70"/>
        <v>27</v>
      </c>
      <c r="Q340" s="1">
        <f>$R$3/(1-$B$4)</f>
        <v>115.82106318787385</v>
      </c>
      <c r="R340" s="1">
        <f>LN((1-$B$6)*$B$3*$B$2)+$B$7*LN($B$6*$B$3*$B$2+$F$2*Y340)+$B$4*$R$3/(1-$B$4)</f>
        <v>116.59553552875843</v>
      </c>
      <c r="T340" s="1">
        <f t="shared" si="71"/>
        <v>115.82106318787385</v>
      </c>
      <c r="U340" s="1">
        <f t="shared" si="72"/>
        <v>0</v>
      </c>
      <c r="V340" s="1">
        <f t="shared" si="58"/>
        <v>27</v>
      </c>
      <c r="W340" s="1"/>
      <c r="X340" s="1">
        <f t="shared" si="61"/>
        <v>115.148804763603</v>
      </c>
      <c r="Y340" s="1">
        <f>IF(X340=C340,$I$3,(Z340-$B$6*$B$2+A340)/$F$2)</f>
        <v>110.8870016967815</v>
      </c>
      <c r="Z340" s="1">
        <f t="shared" si="62"/>
        <v>10.091519669395957</v>
      </c>
      <c r="AA340" s="1">
        <f t="shared" si="73"/>
      </c>
      <c r="AB340" s="1">
        <f t="shared" si="74"/>
      </c>
      <c r="AC340" s="1">
        <f t="shared" si="75"/>
      </c>
      <c r="AD340" s="1">
        <f t="shared" si="76"/>
      </c>
      <c r="AE340" s="1">
        <f t="shared" si="77"/>
      </c>
      <c r="AF340">
        <f t="shared" si="78"/>
      </c>
      <c r="AG340">
        <f t="shared" si="79"/>
        <v>10.091519669395957</v>
      </c>
    </row>
    <row r="341" spans="1:33" ht="12.75">
      <c r="A341" s="1">
        <f>A340+$I$3/100</f>
        <v>120.28346025885936</v>
      </c>
      <c r="B341" s="1">
        <f>MAX($B$6*$B$2-A341+$B$4*$I$3,0.00001)</f>
        <v>1E-05</v>
      </c>
      <c r="C341" s="1">
        <f>$M$2+$B$7*LN(B341)+$M$4</f>
        <v>111.03842940027327</v>
      </c>
      <c r="D341" s="1">
        <f>MAX($B$6*$B$2-(1-$F$2)/(1-$F$2^D$17)*($A341-$F$2^(D$17-1)*$B$4*$I$3),0.000001)</f>
        <v>1E-06</v>
      </c>
      <c r="E341" s="1">
        <f>(1-$F$2^D$17)*($M$2+$B$7*LN(D341))/(1-$F$2)+(1-$F$2^(D$17-1))*$R$4+$F$2^(D$17-1)*$M$4</f>
        <v>102.0153814750243</v>
      </c>
      <c r="F341" s="1">
        <f>MAX($B$6*$B$2-(1-$F$2)/(1-$F$2^F$17)*($A341-$F$2^(F$17-1)*$B$4*$I$3),0.000001)</f>
        <v>1E-06</v>
      </c>
      <c r="G341" s="1">
        <f>(1-$F$2^F$17)*($M$2+$B$7*LN(F341))/(1-$F$2)+(1-$F$2^(F$17-1))*$R$4+$F$2^(F$17-1)*$M$4</f>
        <v>94.91112224570067</v>
      </c>
      <c r="H341" s="1">
        <f>MAX($B$6*$B$2-(1-$F$2)/(1-$F$2^H$17)*($A341-$F$2^(H$17-1)*$B$4*$I$3),0.000001)</f>
        <v>1.21432099914961</v>
      </c>
      <c r="I341" s="1">
        <f>(1-$F$2^H$17)*($M$2+$B$7*LN(H341))/(1-$F$2)+(1-$F$2^(H$17-1))*$R$4+$F$2^(H$17-1)*$M$4</f>
        <v>112.68095040894207</v>
      </c>
      <c r="J341" s="1">
        <f>MAX($B$6*$B$2-(1-$F$2)/(1-$F$2^J$17)*($A341-$F$2^(J$17-1)*$B$4*$I$3),0.000001)</f>
        <v>5.359130778899473</v>
      </c>
      <c r="K341" s="1">
        <f>(1-$F$2^J$17)*($M$2+$B$7*LN(J341))/(1-$F$2)+(1-$F$2^(J$17-1))*$R$4+$F$2^(J$17-1)*$M$4</f>
        <v>114.59662986872692</v>
      </c>
      <c r="L341" s="1">
        <f>MAX($B$6*$B$2-(1-$F$2)/(1-$F$2^L$17)*($A341-$F$2^(L$17-1)*$B$4*$I$3),0.000001)</f>
        <v>8.09831871967042</v>
      </c>
      <c r="M341" s="1">
        <f>(1-$F$2^L$17)*($M$2+$B$7*LN(L341))/(1-$F$2)+(1-$F$2^(L$17-1))*$R$4+$F$2^(L$17-1)*$M$4</f>
        <v>114.98600632414602</v>
      </c>
      <c r="N341" s="1">
        <f>MAX($B$6*$B$2-(1-$F$2)/(1-$F$2^N$17)*($A341-$F$2^(N$17-1)*$B$4*$I$3),0.000001)</f>
        <v>10.03452960203926</v>
      </c>
      <c r="O341" s="1">
        <f>(1-$F$2^N$17)*($M$2+$B$7*LN(N341))/(1-$F$2)+(1-$F$2^(N$17-1))*$R$4+$F$2^(N$17-1)*$M$4</f>
        <v>115.13392545503814</v>
      </c>
      <c r="P341" s="1">
        <f t="shared" si="70"/>
        <v>27</v>
      </c>
      <c r="Q341" s="1">
        <f>$R$3/(1-$B$4)</f>
        <v>115.82106318787385</v>
      </c>
      <c r="R341" s="1">
        <f>LN((1-$B$6)*$B$3*$B$2)+$B$7*LN($B$6*$B$3*$B$2+$F$2*Y341)+$B$4*$R$3/(1-$B$4)</f>
        <v>116.59648866197332</v>
      </c>
      <c r="T341" s="1">
        <f t="shared" si="71"/>
        <v>115.82106318787385</v>
      </c>
      <c r="U341" s="1">
        <f t="shared" si="72"/>
        <v>0</v>
      </c>
      <c r="V341" s="1">
        <f t="shared" si="58"/>
        <v>27</v>
      </c>
      <c r="W341" s="1"/>
      <c r="X341" s="1">
        <f t="shared" si="61"/>
        <v>115.13392545503814</v>
      </c>
      <c r="Y341" s="1">
        <f>IF(X341=C341,$I$3,(Z341-$B$6*$B$2+A341)/$F$2)</f>
        <v>111.15566743589875</v>
      </c>
      <c r="Z341" s="1">
        <f t="shared" si="62"/>
        <v>10.03452960203926</v>
      </c>
      <c r="AA341" s="1">
        <f t="shared" si="73"/>
      </c>
      <c r="AB341" s="1">
        <f t="shared" si="74"/>
      </c>
      <c r="AC341" s="1">
        <f t="shared" si="75"/>
      </c>
      <c r="AD341" s="1">
        <f t="shared" si="76"/>
      </c>
      <c r="AE341" s="1">
        <f t="shared" si="77"/>
      </c>
      <c r="AF341">
        <f t="shared" si="78"/>
      </c>
      <c r="AG341">
        <f t="shared" si="79"/>
        <v>10.03452960203926</v>
      </c>
    </row>
    <row r="342" spans="1:33" ht="12.75">
      <c r="A342" s="1">
        <f>A341+$I$3/100</f>
        <v>120.58292115576938</v>
      </c>
      <c r="B342" s="1">
        <f>MAX($B$6*$B$2-A342+$B$4*$I$3,0.00001)</f>
        <v>1E-05</v>
      </c>
      <c r="C342" s="1">
        <f>$M$2+$B$7*LN(B342)+$M$4</f>
        <v>111.03842940027327</v>
      </c>
      <c r="D342" s="1">
        <f>MAX($B$6*$B$2-(1-$F$2)/(1-$F$2^D$17)*($A342-$F$2^(D$17-1)*$B$4*$I$3),0.000001)</f>
        <v>1E-06</v>
      </c>
      <c r="E342" s="1">
        <f>(1-$F$2^D$17)*($M$2+$B$7*LN(D342))/(1-$F$2)+(1-$F$2^(D$17-1))*$R$4+$F$2^(D$17-1)*$M$4</f>
        <v>102.0153814750243</v>
      </c>
      <c r="F342" s="1">
        <f>MAX($B$6*$B$2-(1-$F$2)/(1-$F$2^F$17)*($A342-$F$2^(F$17-1)*$B$4*$I$3),0.000001)</f>
        <v>1E-06</v>
      </c>
      <c r="G342" s="1">
        <f>(1-$F$2^F$17)*($M$2+$B$7*LN(F342))/(1-$F$2)+(1-$F$2^(F$17-1))*$R$4+$F$2^(F$17-1)*$M$4</f>
        <v>94.91112224570067</v>
      </c>
      <c r="H342" s="1">
        <f>MAX($B$6*$B$2-(1-$F$2)/(1-$F$2^H$17)*($A342-$F$2^(H$17-1)*$B$4*$I$3),0.000001)</f>
        <v>1.1275734952516459</v>
      </c>
      <c r="I342" s="1">
        <f>(1-$F$2^H$17)*($M$2+$B$7*LN(H342))/(1-$F$2)+(1-$F$2^(H$17-1))*$R$4+$F$2^(H$17-1)*$M$4</f>
        <v>112.55302066151285</v>
      </c>
      <c r="J342" s="1">
        <f>MAX($B$6*$B$2-(1-$F$2)/(1-$F$2^J$17)*($A342-$F$2^(J$17-1)*$B$4*$I$3),0.000001)</f>
        <v>5.286366948126442</v>
      </c>
      <c r="K342" s="1">
        <f>(1-$F$2^J$17)*($M$2+$B$7*LN(J342))/(1-$F$2)+(1-$F$2^(J$17-1))*$R$4+$F$2^(J$17-1)*$M$4</f>
        <v>114.56849914451988</v>
      </c>
      <c r="L342" s="1">
        <f>MAX($B$6*$B$2-(1-$F$2)/(1-$F$2^L$17)*($A342-$F$2^(L$17-1)*$B$4*$I$3),0.000001)</f>
        <v>8.034796304264301</v>
      </c>
      <c r="M342" s="1">
        <f>(1-$F$2^L$17)*($M$2+$B$7*LN(L342))/(1-$F$2)+(1-$F$2^(L$17-1))*$R$4+$F$2^(L$17-1)*$M$4</f>
        <v>114.96744435121018</v>
      </c>
      <c r="N342" s="1">
        <f>MAX($B$6*$B$2-(1-$F$2)/(1-$F$2^N$17)*($A342-$F$2^(N$17-1)*$B$4*$I$3),0.000001)</f>
        <v>9.977539534682563</v>
      </c>
      <c r="O342" s="1">
        <f>(1-$F$2^N$17)*($M$2+$B$7*LN(N342))/(1-$F$2)+(1-$F$2^(N$17-1))*$R$4+$F$2^(N$17-1)*$M$4</f>
        <v>115.1189613998773</v>
      </c>
      <c r="P342" s="1">
        <f t="shared" si="70"/>
        <v>27</v>
      </c>
      <c r="Q342" s="1">
        <f>$R$3/(1-$B$4)</f>
        <v>115.82106318787385</v>
      </c>
      <c r="R342" s="1">
        <f>LN((1-$B$6)*$B$3*$B$2)+$B$7*LN($B$6*$B$3*$B$2+$F$2*Y342)+$B$4*$R$3/(1-$B$4)</f>
        <v>116.59743998171878</v>
      </c>
      <c r="T342" s="1">
        <f t="shared" si="71"/>
        <v>115.82106318787385</v>
      </c>
      <c r="U342" s="1">
        <f t="shared" si="72"/>
        <v>0</v>
      </c>
      <c r="V342" s="1">
        <f t="shared" si="58"/>
        <v>27</v>
      </c>
      <c r="W342" s="1"/>
      <c r="X342" s="1">
        <f t="shared" si="61"/>
        <v>115.1189613998773</v>
      </c>
      <c r="Y342" s="1">
        <f>IF(X342=C342,$I$3,(Z342-$B$6*$B$2+A342)/$F$2)</f>
        <v>111.42433317501602</v>
      </c>
      <c r="Z342" s="1">
        <f t="shared" si="62"/>
        <v>9.977539534682563</v>
      </c>
      <c r="AA342" s="1">
        <f t="shared" si="73"/>
      </c>
      <c r="AB342" s="1">
        <f t="shared" si="74"/>
      </c>
      <c r="AC342" s="1">
        <f t="shared" si="75"/>
      </c>
      <c r="AD342" s="1">
        <f t="shared" si="76"/>
      </c>
      <c r="AE342" s="1">
        <f t="shared" si="77"/>
      </c>
      <c r="AF342">
        <f t="shared" si="78"/>
      </c>
      <c r="AG342">
        <f t="shared" si="79"/>
        <v>9.977539534682563</v>
      </c>
    </row>
    <row r="343" spans="1:33" ht="12.75">
      <c r="A343" s="1">
        <f>A342+$I$3/100</f>
        <v>120.8823820526794</v>
      </c>
      <c r="B343" s="1">
        <f>MAX($B$6*$B$2-A343+$B$4*$I$3,0.00001)</f>
        <v>1E-05</v>
      </c>
      <c r="C343" s="1">
        <f>$M$2+$B$7*LN(B343)+$M$4</f>
        <v>111.03842940027327</v>
      </c>
      <c r="D343" s="1">
        <f>MAX($B$6*$B$2-(1-$F$2)/(1-$F$2^D$17)*($A343-$F$2^(D$17-1)*$B$4*$I$3),0.000001)</f>
        <v>1E-06</v>
      </c>
      <c r="E343" s="1">
        <f>(1-$F$2^D$17)*($M$2+$B$7*LN(D343))/(1-$F$2)+(1-$F$2^(D$17-1))*$R$4+$F$2^(D$17-1)*$M$4</f>
        <v>102.0153814750243</v>
      </c>
      <c r="F343" s="1">
        <f>MAX($B$6*$B$2-(1-$F$2)/(1-$F$2^F$17)*($A343-$F$2^(F$17-1)*$B$4*$I$3),0.000001)</f>
        <v>1E-06</v>
      </c>
      <c r="G343" s="1">
        <f>(1-$F$2^F$17)*($M$2+$B$7*LN(F343))/(1-$F$2)+(1-$F$2^(F$17-1))*$R$4+$F$2^(F$17-1)*$M$4</f>
        <v>94.91112224570067</v>
      </c>
      <c r="H343" s="1">
        <f>MAX($B$6*$B$2-(1-$F$2)/(1-$F$2^H$17)*($A343-$F$2^(H$17-1)*$B$4*$I$3),0.000001)</f>
        <v>1.0408259913536817</v>
      </c>
      <c r="I343" s="1">
        <f>(1-$F$2^H$17)*($M$2+$B$7*LN(H343))/(1-$F$2)+(1-$F$2^(H$17-1))*$R$4+$F$2^(H$17-1)*$M$4</f>
        <v>112.41484464401034</v>
      </c>
      <c r="J343" s="1">
        <f>MAX($B$6*$B$2-(1-$F$2)/(1-$F$2^J$17)*($A343-$F$2^(J$17-1)*$B$4*$I$3),0.000001)</f>
        <v>5.213603117353411</v>
      </c>
      <c r="K343" s="1">
        <f>(1-$F$2^J$17)*($M$2+$B$7*LN(J343))/(1-$F$2)+(1-$F$2^(J$17-1))*$R$4+$F$2^(J$17-1)*$M$4</f>
        <v>114.53997852123106</v>
      </c>
      <c r="L343" s="1">
        <f>MAX($B$6*$B$2-(1-$F$2)/(1-$F$2^L$17)*($A343-$F$2^(L$17-1)*$B$4*$I$3),0.000001)</f>
        <v>7.971273888858178</v>
      </c>
      <c r="M343" s="1">
        <f>(1-$F$2^L$17)*($M$2+$B$7*LN(L343))/(1-$F$2)+(1-$F$2^(L$17-1))*$R$4+$F$2^(L$17-1)*$M$4</f>
        <v>114.94873504495973</v>
      </c>
      <c r="N343" s="1">
        <f>MAX($B$6*$B$2-(1-$F$2)/(1-$F$2^N$17)*($A343-$F$2^(N$17-1)*$B$4*$I$3),0.000001)</f>
        <v>9.920549467325866</v>
      </c>
      <c r="O343" s="1">
        <f>(1-$F$2^N$17)*($M$2+$B$7*LN(N343))/(1-$F$2)+(1-$F$2^(N$17-1))*$R$4+$F$2^(N$17-1)*$M$4</f>
        <v>115.10391162722249</v>
      </c>
      <c r="P343" s="1">
        <f t="shared" si="70"/>
        <v>27</v>
      </c>
      <c r="Q343" s="1">
        <f>$R$3/(1-$B$4)</f>
        <v>115.82106318787385</v>
      </c>
      <c r="R343" s="1">
        <f>LN((1-$B$6)*$B$3*$B$2)+$B$7*LN($B$6*$B$3*$B$2+$F$2*Y343)+$B$4*$R$3/(1-$B$4)</f>
        <v>116.59838949488244</v>
      </c>
      <c r="T343" s="1">
        <f t="shared" si="71"/>
        <v>115.82106318787385</v>
      </c>
      <c r="U343" s="1">
        <f t="shared" si="72"/>
        <v>0</v>
      </c>
      <c r="V343" s="1">
        <f t="shared" si="58"/>
        <v>27</v>
      </c>
      <c r="W343" s="1"/>
      <c r="X343" s="1">
        <f t="shared" si="61"/>
        <v>115.10391162722249</v>
      </c>
      <c r="Y343" s="1">
        <f>IF(X343=C343,$I$3,(Z343-$B$6*$B$2+A343)/$F$2)</f>
        <v>111.69299891413327</v>
      </c>
      <c r="Z343" s="1">
        <f t="shared" si="62"/>
        <v>9.920549467325866</v>
      </c>
      <c r="AA343" s="1">
        <f t="shared" si="73"/>
      </c>
      <c r="AB343" s="1">
        <f t="shared" si="74"/>
      </c>
      <c r="AC343" s="1">
        <f t="shared" si="75"/>
      </c>
      <c r="AD343" s="1">
        <f t="shared" si="76"/>
      </c>
      <c r="AE343" s="1">
        <f t="shared" si="77"/>
      </c>
      <c r="AF343">
        <f t="shared" si="78"/>
      </c>
      <c r="AG343">
        <f t="shared" si="79"/>
        <v>9.920549467325866</v>
      </c>
    </row>
    <row r="344" spans="1:33" ht="12.75">
      <c r="A344" s="1">
        <f>A343+$I$3/100</f>
        <v>121.18184294958942</v>
      </c>
      <c r="B344" s="1">
        <f>MAX($B$6*$B$2-A344+$B$4*$I$3,0.00001)</f>
        <v>1E-05</v>
      </c>
      <c r="C344" s="1">
        <f>$M$2+$B$7*LN(B344)+$M$4</f>
        <v>111.03842940027327</v>
      </c>
      <c r="D344" s="1">
        <f>MAX($B$6*$B$2-(1-$F$2)/(1-$F$2^D$17)*($A344-$F$2^(D$17-1)*$B$4*$I$3),0.000001)</f>
        <v>1E-06</v>
      </c>
      <c r="E344" s="1">
        <f>(1-$F$2^D$17)*($M$2+$B$7*LN(D344))/(1-$F$2)+(1-$F$2^(D$17-1))*$R$4+$F$2^(D$17-1)*$M$4</f>
        <v>102.0153814750243</v>
      </c>
      <c r="F344" s="1">
        <f>MAX($B$6*$B$2-(1-$F$2)/(1-$F$2^F$17)*($A344-$F$2^(F$17-1)*$B$4*$I$3),0.000001)</f>
        <v>1E-06</v>
      </c>
      <c r="G344" s="1">
        <f>(1-$F$2^F$17)*($M$2+$B$7*LN(F344))/(1-$F$2)+(1-$F$2^(F$17-1))*$R$4+$F$2^(F$17-1)*$M$4</f>
        <v>94.91112224570067</v>
      </c>
      <c r="H344" s="1">
        <f>MAX($B$6*$B$2-(1-$F$2)/(1-$F$2^H$17)*($A344-$F$2^(H$17-1)*$B$4*$I$3),0.000001)</f>
        <v>0.9540784874557175</v>
      </c>
      <c r="I344" s="1">
        <f>(1-$F$2^H$17)*($M$2+$B$7*LN(H344))/(1-$F$2)+(1-$F$2^(H$17-1))*$R$4+$F$2^(H$17-1)*$M$4</f>
        <v>112.264637019909</v>
      </c>
      <c r="J344" s="1">
        <f>MAX($B$6*$B$2-(1-$F$2)/(1-$F$2^J$17)*($A344-$F$2^(J$17-1)*$B$4*$I$3),0.000001)</f>
        <v>5.1408392865803805</v>
      </c>
      <c r="K344" s="1">
        <f>(1-$F$2^J$17)*($M$2+$B$7*LN(J344))/(1-$F$2)+(1-$F$2^(J$17-1))*$R$4+$F$2^(J$17-1)*$M$4</f>
        <v>114.51105703856673</v>
      </c>
      <c r="L344" s="1">
        <f>MAX($B$6*$B$2-(1-$F$2)/(1-$F$2^L$17)*($A344-$F$2^(L$17-1)*$B$4*$I$3),0.000001)</f>
        <v>7.907751473452059</v>
      </c>
      <c r="M344" s="1">
        <f>(1-$F$2^L$17)*($M$2+$B$7*LN(L344))/(1-$F$2)+(1-$F$2^(L$17-1))*$R$4+$F$2^(L$17-1)*$M$4</f>
        <v>114.92987604778989</v>
      </c>
      <c r="N344" s="1">
        <f>MAX($B$6*$B$2-(1-$F$2)/(1-$F$2^N$17)*($A344-$F$2^(N$17-1)*$B$4*$I$3),0.000001)</f>
        <v>9.86355939996917</v>
      </c>
      <c r="O344" s="1">
        <f>(1-$F$2^N$17)*($M$2+$B$7*LN(N344))/(1-$F$2)+(1-$F$2^(N$17-1))*$R$4+$F$2^(N$17-1)*$M$4</f>
        <v>115.08877514939495</v>
      </c>
      <c r="P344" s="1">
        <f t="shared" si="70"/>
        <v>27</v>
      </c>
      <c r="Q344" s="1">
        <f>$R$3/(1-$B$4)</f>
        <v>115.82106318787385</v>
      </c>
      <c r="R344" s="1">
        <f>LN((1-$B$6)*$B$3*$B$2)+$B$7*LN($B$6*$B$3*$B$2+$F$2*Y344)+$B$4*$R$3/(1-$B$4)</f>
        <v>116.59933720831282</v>
      </c>
      <c r="T344" s="1">
        <f t="shared" si="71"/>
        <v>115.82106318787385</v>
      </c>
      <c r="U344" s="1">
        <f t="shared" si="72"/>
        <v>0</v>
      </c>
      <c r="V344" s="1">
        <f t="shared" si="58"/>
        <v>27</v>
      </c>
      <c r="W344" s="1"/>
      <c r="X344" s="1">
        <f t="shared" si="61"/>
        <v>115.08877514939495</v>
      </c>
      <c r="Y344" s="1">
        <f>IF(X344=C344,$I$3,(Z344-$B$6*$B$2+A344)/$F$2)</f>
        <v>111.96166465325054</v>
      </c>
      <c r="Z344" s="1">
        <f t="shared" si="62"/>
        <v>9.86355939996917</v>
      </c>
      <c r="AA344" s="1">
        <f t="shared" si="73"/>
      </c>
      <c r="AB344" s="1">
        <f t="shared" si="74"/>
      </c>
      <c r="AC344" s="1">
        <f t="shared" si="75"/>
      </c>
      <c r="AD344" s="1">
        <f t="shared" si="76"/>
      </c>
      <c r="AE344" s="1">
        <f t="shared" si="77"/>
      </c>
      <c r="AF344">
        <f t="shared" si="78"/>
      </c>
      <c r="AG344">
        <f t="shared" si="79"/>
        <v>9.86355939996917</v>
      </c>
    </row>
    <row r="345" spans="1:33" ht="12.75">
      <c r="A345" s="1">
        <f>A344+$I$3/100</f>
        <v>121.48130384649944</v>
      </c>
      <c r="B345" s="1">
        <f>MAX($B$6*$B$2-A345+$B$4*$I$3,0.00001)</f>
        <v>1E-05</v>
      </c>
      <c r="C345" s="1">
        <f>$M$2+$B$7*LN(B345)+$M$4</f>
        <v>111.03842940027327</v>
      </c>
      <c r="D345" s="1">
        <f>MAX($B$6*$B$2-(1-$F$2)/(1-$F$2^D$17)*($A345-$F$2^(D$17-1)*$B$4*$I$3),0.000001)</f>
        <v>1E-06</v>
      </c>
      <c r="E345" s="1">
        <f>(1-$F$2^D$17)*($M$2+$B$7*LN(D345))/(1-$F$2)+(1-$F$2^(D$17-1))*$R$4+$F$2^(D$17-1)*$M$4</f>
        <v>102.0153814750243</v>
      </c>
      <c r="F345" s="1">
        <f>MAX($B$6*$B$2-(1-$F$2)/(1-$F$2^F$17)*($A345-$F$2^(F$17-1)*$B$4*$I$3),0.000001)</f>
        <v>1E-06</v>
      </c>
      <c r="G345" s="1">
        <f>(1-$F$2^F$17)*($M$2+$B$7*LN(F345))/(1-$F$2)+(1-$F$2^(F$17-1))*$R$4+$F$2^(F$17-1)*$M$4</f>
        <v>94.91112224570067</v>
      </c>
      <c r="H345" s="1">
        <f>MAX($B$6*$B$2-(1-$F$2)/(1-$F$2^H$17)*($A345-$F$2^(H$17-1)*$B$4*$I$3),0.000001)</f>
        <v>0.8673309835577534</v>
      </c>
      <c r="I345" s="1">
        <f>(1-$F$2^H$17)*($M$2+$B$7*LN(H345))/(1-$F$2)+(1-$F$2^(H$17-1))*$R$4+$F$2^(H$17-1)*$M$4</f>
        <v>112.10010091101557</v>
      </c>
      <c r="J345" s="1">
        <f>MAX($B$6*$B$2-(1-$F$2)/(1-$F$2^J$17)*($A345-$F$2^(J$17-1)*$B$4*$I$3),0.000001)</f>
        <v>5.068075455807353</v>
      </c>
      <c r="K345" s="1">
        <f>(1-$F$2^J$17)*($M$2+$B$7*LN(J345))/(1-$F$2)+(1-$F$2^(J$17-1))*$R$4+$F$2^(J$17-1)*$M$4</f>
        <v>114.48172326748637</v>
      </c>
      <c r="L345" s="1">
        <f>MAX($B$6*$B$2-(1-$F$2)/(1-$F$2^L$17)*($A345-$F$2^(L$17-1)*$B$4*$I$3),0.000001)</f>
        <v>7.844229058045936</v>
      </c>
      <c r="M345" s="1">
        <f>(1-$F$2^L$17)*($M$2+$B$7*LN(L345))/(1-$F$2)+(1-$F$2^(L$17-1))*$R$4+$F$2^(L$17-1)*$M$4</f>
        <v>114.91086494505008</v>
      </c>
      <c r="N345" s="1">
        <f>MAX($B$6*$B$2-(1-$F$2)/(1-$F$2^N$17)*($A345-$F$2^(N$17-1)*$B$4*$I$3),0.000001)</f>
        <v>9.806569332612476</v>
      </c>
      <c r="O345" s="1">
        <f>(1-$F$2^N$17)*($M$2+$B$7*LN(N345))/(1-$F$2)+(1-$F$2^(N$17-1))*$R$4+$F$2^(N$17-1)*$M$4</f>
        <v>115.07355096154615</v>
      </c>
      <c r="P345" s="1">
        <f t="shared" si="70"/>
        <v>27</v>
      </c>
      <c r="Q345" s="1">
        <f>$R$3/(1-$B$4)</f>
        <v>115.82106318787385</v>
      </c>
      <c r="R345" s="1">
        <f>LN((1-$B$6)*$B$3*$B$2)+$B$7*LN($B$6*$B$3*$B$2+$F$2*Y345)+$B$4*$R$3/(1-$B$4)</f>
        <v>116.60028312881951</v>
      </c>
      <c r="T345" s="1">
        <f t="shared" si="71"/>
        <v>115.82106318787385</v>
      </c>
      <c r="U345" s="1">
        <f t="shared" si="72"/>
        <v>0</v>
      </c>
      <c r="V345" s="1">
        <f t="shared" si="58"/>
        <v>27</v>
      </c>
      <c r="W345" s="1"/>
      <c r="X345" s="1">
        <f t="shared" si="61"/>
        <v>115.07355096154615</v>
      </c>
      <c r="Y345" s="1">
        <f>IF(X345=C345,$I$3,(Z345-$B$6*$B$2+A345)/$F$2)</f>
        <v>112.23033039236779</v>
      </c>
      <c r="Z345" s="1">
        <f t="shared" si="62"/>
        <v>9.806569332612476</v>
      </c>
      <c r="AA345" s="1">
        <f t="shared" si="73"/>
      </c>
      <c r="AB345" s="1">
        <f t="shared" si="74"/>
      </c>
      <c r="AC345" s="1">
        <f t="shared" si="75"/>
      </c>
      <c r="AD345" s="1">
        <f t="shared" si="76"/>
      </c>
      <c r="AE345" s="1">
        <f t="shared" si="77"/>
      </c>
      <c r="AF345">
        <f t="shared" si="78"/>
      </c>
      <c r="AG345">
        <f t="shared" si="79"/>
        <v>9.806569332612476</v>
      </c>
    </row>
    <row r="346" spans="1:33" ht="12.75">
      <c r="A346" s="1">
        <f>A345+$I$3/100</f>
        <v>121.78076474340946</v>
      </c>
      <c r="B346" s="1">
        <f>MAX($B$6*$B$2-A346+$B$4*$I$3,0.00001)</f>
        <v>1E-05</v>
      </c>
      <c r="C346" s="1">
        <f>$M$2+$B$7*LN(B346)+$M$4</f>
        <v>111.03842940027327</v>
      </c>
      <c r="D346" s="1">
        <f>MAX($B$6*$B$2-(1-$F$2)/(1-$F$2^D$17)*($A346-$F$2^(D$17-1)*$B$4*$I$3),0.000001)</f>
        <v>1E-06</v>
      </c>
      <c r="E346" s="1">
        <f>(1-$F$2^D$17)*($M$2+$B$7*LN(D346))/(1-$F$2)+(1-$F$2^(D$17-1))*$R$4+$F$2^(D$17-1)*$M$4</f>
        <v>102.0153814750243</v>
      </c>
      <c r="F346" s="1">
        <f>MAX($B$6*$B$2-(1-$F$2)/(1-$F$2^F$17)*($A346-$F$2^(F$17-1)*$B$4*$I$3),0.000001)</f>
        <v>1E-06</v>
      </c>
      <c r="G346" s="1">
        <f>(1-$F$2^F$17)*($M$2+$B$7*LN(F346))/(1-$F$2)+(1-$F$2^(F$17-1))*$R$4+$F$2^(F$17-1)*$M$4</f>
        <v>94.91112224570067</v>
      </c>
      <c r="H346" s="1">
        <f>MAX($B$6*$B$2-(1-$F$2)/(1-$F$2^H$17)*($A346-$F$2^(H$17-1)*$B$4*$I$3),0.000001)</f>
        <v>0.7805834796597892</v>
      </c>
      <c r="I346" s="1">
        <f>(1-$F$2^H$17)*($M$2+$B$7*LN(H346))/(1-$F$2)+(1-$F$2^(H$17-1))*$R$4+$F$2^(H$17-1)*$M$4</f>
        <v>111.91821163725353</v>
      </c>
      <c r="J346" s="1">
        <f>MAX($B$6*$B$2-(1-$F$2)/(1-$F$2^J$17)*($A346-$F$2^(J$17-1)*$B$4*$I$3),0.000001)</f>
        <v>4.995311625034322</v>
      </c>
      <c r="K346" s="1">
        <f>(1-$F$2^J$17)*($M$2+$B$7*LN(J346))/(1-$F$2)+(1-$F$2^(J$17-1))*$R$4+$F$2^(J$17-1)*$M$4</f>
        <v>114.45196528308614</v>
      </c>
      <c r="L346" s="1">
        <f>MAX($B$6*$B$2-(1-$F$2)/(1-$F$2^L$17)*($A346-$F$2^(L$17-1)*$B$4*$I$3),0.000001)</f>
        <v>7.780706642639817</v>
      </c>
      <c r="M346" s="1">
        <f>(1-$F$2^L$17)*($M$2+$B$7*LN(L346))/(1-$F$2)+(1-$F$2^(L$17-1))*$R$4+$F$2^(L$17-1)*$M$4</f>
        <v>114.89169926318858</v>
      </c>
      <c r="N346" s="1">
        <f>MAX($B$6*$B$2-(1-$F$2)/(1-$F$2^N$17)*($A346-$F$2^(N$17-1)*$B$4*$I$3),0.000001)</f>
        <v>9.749579265255779</v>
      </c>
      <c r="O346" s="1">
        <f>(1-$F$2^N$17)*($M$2+$B$7*LN(N346))/(1-$F$2)+(1-$F$2^(N$17-1))*$R$4+$F$2^(N$17-1)*$M$4</f>
        <v>115.05823804125758</v>
      </c>
      <c r="P346" s="1">
        <f t="shared" si="70"/>
        <v>27</v>
      </c>
      <c r="Q346" s="1">
        <f>$R$3/(1-$B$4)</f>
        <v>115.82106318787385</v>
      </c>
      <c r="R346" s="1">
        <f>LN((1-$B$6)*$B$3*$B$2)+$B$7*LN($B$6*$B$3*$B$2+$F$2*Y346)+$B$4*$R$3/(1-$B$4)</f>
        <v>116.60122726317358</v>
      </c>
      <c r="T346" s="1">
        <f t="shared" si="71"/>
        <v>115.82106318787385</v>
      </c>
      <c r="U346" s="1">
        <f t="shared" si="72"/>
        <v>0</v>
      </c>
      <c r="V346" s="1">
        <f t="shared" si="58"/>
        <v>27</v>
      </c>
      <c r="W346" s="1"/>
      <c r="X346" s="1">
        <f t="shared" si="61"/>
        <v>115.05823804125758</v>
      </c>
      <c r="Y346" s="1">
        <f>IF(X346=C346,$I$3,(Z346-$B$6*$B$2+A346)/$F$2)</f>
        <v>112.49899613148503</v>
      </c>
      <c r="Z346" s="1">
        <f t="shared" si="62"/>
        <v>9.749579265255779</v>
      </c>
      <c r="AA346" s="1">
        <f t="shared" si="73"/>
      </c>
      <c r="AB346" s="1">
        <f t="shared" si="74"/>
      </c>
      <c r="AC346" s="1">
        <f t="shared" si="75"/>
      </c>
      <c r="AD346" s="1">
        <f t="shared" si="76"/>
      </c>
      <c r="AE346" s="1">
        <f t="shared" si="77"/>
      </c>
      <c r="AF346">
        <f t="shared" si="78"/>
      </c>
      <c r="AG346">
        <f t="shared" si="79"/>
        <v>9.749579265255779</v>
      </c>
    </row>
    <row r="347" spans="1:33" ht="12.75">
      <c r="A347" s="1">
        <f>A346+$I$3/100</f>
        <v>122.08022564031948</v>
      </c>
      <c r="B347" s="1">
        <f>MAX($B$6*$B$2-A347+$B$4*$I$3,0.00001)</f>
        <v>1E-05</v>
      </c>
      <c r="C347" s="1">
        <f>$M$2+$B$7*LN(B347)+$M$4</f>
        <v>111.03842940027327</v>
      </c>
      <c r="D347" s="1">
        <f>MAX($B$6*$B$2-(1-$F$2)/(1-$F$2^D$17)*($A347-$F$2^(D$17-1)*$B$4*$I$3),0.000001)</f>
        <v>1E-06</v>
      </c>
      <c r="E347" s="1">
        <f>(1-$F$2^D$17)*($M$2+$B$7*LN(D347))/(1-$F$2)+(1-$F$2^(D$17-1))*$R$4+$F$2^(D$17-1)*$M$4</f>
        <v>102.0153814750243</v>
      </c>
      <c r="F347" s="1">
        <f>MAX($B$6*$B$2-(1-$F$2)/(1-$F$2^F$17)*($A347-$F$2^(F$17-1)*$B$4*$I$3),0.000001)</f>
        <v>1E-06</v>
      </c>
      <c r="G347" s="1">
        <f>(1-$F$2^F$17)*($M$2+$B$7*LN(F347))/(1-$F$2)+(1-$F$2^(F$17-1))*$R$4+$F$2^(F$17-1)*$M$4</f>
        <v>94.91112224570067</v>
      </c>
      <c r="H347" s="1">
        <f>MAX($B$6*$B$2-(1-$F$2)/(1-$F$2^H$17)*($A347-$F$2^(H$17-1)*$B$4*$I$3),0.000001)</f>
        <v>0.6938359757618286</v>
      </c>
      <c r="I347" s="1">
        <f>(1-$F$2^H$17)*($M$2+$B$7*LN(H347))/(1-$F$2)+(1-$F$2^(H$17-1))*$R$4+$F$2^(H$17-1)*$M$4</f>
        <v>111.71487252015456</v>
      </c>
      <c r="J347" s="1">
        <f>MAX($B$6*$B$2-(1-$F$2)/(1-$F$2^J$17)*($A347-$F$2^(J$17-1)*$B$4*$I$3),0.000001)</f>
        <v>4.922547794261291</v>
      </c>
      <c r="K347" s="1">
        <f>(1-$F$2^J$17)*($M$2+$B$7*LN(J347))/(1-$F$2)+(1-$F$2^(J$17-1))*$R$4+$F$2^(J$17-1)*$M$4</f>
        <v>114.42177063549245</v>
      </c>
      <c r="L347" s="1">
        <f>MAX($B$6*$B$2-(1-$F$2)/(1-$F$2^L$17)*($A347-$F$2^(L$17-1)*$B$4*$I$3),0.000001)</f>
        <v>7.717184227233695</v>
      </c>
      <c r="M347" s="1">
        <f>(1-$F$2^L$17)*($M$2+$B$7*LN(L347))/(1-$F$2)+(1-$F$2^(L$17-1))*$R$4+$F$2^(L$17-1)*$M$4</f>
        <v>114.8723764678211</v>
      </c>
      <c r="N347" s="1">
        <f>MAX($B$6*$B$2-(1-$F$2)/(1-$F$2^N$17)*($A347-$F$2^(N$17-1)*$B$4*$I$3),0.000001)</f>
        <v>9.692589197899082</v>
      </c>
      <c r="O347" s="1">
        <f>(1-$F$2^N$17)*($M$2+$B$7*LN(N347))/(1-$F$2)+(1-$F$2^(N$17-1))*$R$4+$F$2^(N$17-1)*$M$4</f>
        <v>115.04283534812862</v>
      </c>
      <c r="P347" s="1">
        <f t="shared" si="70"/>
        <v>27</v>
      </c>
      <c r="Q347" s="1">
        <f>$R$3/(1-$B$4)</f>
        <v>115.82106318787385</v>
      </c>
      <c r="R347" s="1">
        <f>LN((1-$B$6)*$B$3*$B$2)+$B$7*LN($B$6*$B$3*$B$2+$F$2*Y347)+$B$4*$R$3/(1-$B$4)</f>
        <v>116.6021696181078</v>
      </c>
      <c r="T347" s="1">
        <f t="shared" si="71"/>
        <v>115.82106318787385</v>
      </c>
      <c r="U347" s="1">
        <f t="shared" si="72"/>
        <v>0</v>
      </c>
      <c r="V347" s="1">
        <f t="shared" si="58"/>
        <v>27</v>
      </c>
      <c r="W347" s="1"/>
      <c r="X347" s="1">
        <f t="shared" si="61"/>
        <v>115.04283534812862</v>
      </c>
      <c r="Y347" s="1">
        <f>IF(X347=C347,$I$3,(Z347-$B$6*$B$2+A347)/$F$2)</f>
        <v>112.7676618706023</v>
      </c>
      <c r="Z347" s="1">
        <f t="shared" si="62"/>
        <v>9.692589197899082</v>
      </c>
      <c r="AA347" s="1">
        <f t="shared" si="73"/>
      </c>
      <c r="AB347" s="1">
        <f t="shared" si="74"/>
      </c>
      <c r="AC347" s="1">
        <f t="shared" si="75"/>
      </c>
      <c r="AD347" s="1">
        <f t="shared" si="76"/>
      </c>
      <c r="AE347" s="1">
        <f t="shared" si="77"/>
      </c>
      <c r="AF347">
        <f t="shared" si="78"/>
      </c>
      <c r="AG347">
        <f t="shared" si="79"/>
        <v>9.692589197899082</v>
      </c>
    </row>
    <row r="348" spans="1:33" ht="12.75">
      <c r="A348" s="1">
        <f>A347+$I$3/100</f>
        <v>122.3796865372295</v>
      </c>
      <c r="B348" s="1">
        <f>MAX($B$6*$B$2-A348+$B$4*$I$3,0.00001)</f>
        <v>1E-05</v>
      </c>
      <c r="C348" s="1">
        <f>$M$2+$B$7*LN(B348)+$M$4</f>
        <v>111.03842940027327</v>
      </c>
      <c r="D348" s="1">
        <f>MAX($B$6*$B$2-(1-$F$2)/(1-$F$2^D$17)*($A348-$F$2^(D$17-1)*$B$4*$I$3),0.000001)</f>
        <v>1E-06</v>
      </c>
      <c r="E348" s="1">
        <f>(1-$F$2^D$17)*($M$2+$B$7*LN(D348))/(1-$F$2)+(1-$F$2^(D$17-1))*$R$4+$F$2^(D$17-1)*$M$4</f>
        <v>102.0153814750243</v>
      </c>
      <c r="F348" s="1">
        <f>MAX($B$6*$B$2-(1-$F$2)/(1-$F$2^F$17)*($A348-$F$2^(F$17-1)*$B$4*$I$3),0.000001)</f>
        <v>1E-06</v>
      </c>
      <c r="G348" s="1">
        <f>(1-$F$2^F$17)*($M$2+$B$7*LN(F348))/(1-$F$2)+(1-$F$2^(F$17-1))*$R$4+$F$2^(F$17-1)*$M$4</f>
        <v>94.91112224570067</v>
      </c>
      <c r="H348" s="1">
        <f>MAX($B$6*$B$2-(1-$F$2)/(1-$F$2^H$17)*($A348-$F$2^(H$17-1)*$B$4*$I$3),0.000001)</f>
        <v>0.6070884718638645</v>
      </c>
      <c r="I348" s="1">
        <f>(1-$F$2^H$17)*($M$2+$B$7*LN(H348))/(1-$F$2)+(1-$F$2^(H$17-1))*$R$4+$F$2^(H$17-1)*$M$4</f>
        <v>111.48433958825755</v>
      </c>
      <c r="J348" s="1">
        <f>MAX($B$6*$B$2-(1-$F$2)/(1-$F$2^J$17)*($A348-$F$2^(J$17-1)*$B$4*$I$3),0.000001)</f>
        <v>4.84978396348826</v>
      </c>
      <c r="K348" s="1">
        <f>(1-$F$2^J$17)*($M$2+$B$7*LN(J348))/(1-$F$2)+(1-$F$2^(J$17-1))*$R$4+$F$2^(J$17-1)*$M$4</f>
        <v>114.39112631858822</v>
      </c>
      <c r="L348" s="1">
        <f>MAX($B$6*$B$2-(1-$F$2)/(1-$F$2^L$17)*($A348-$F$2^(L$17-1)*$B$4*$I$3),0.000001)</f>
        <v>7.653661811827575</v>
      </c>
      <c r="M348" s="1">
        <f>(1-$F$2^L$17)*($M$2+$B$7*LN(L348))/(1-$F$2)+(1-$F$2^(L$17-1))*$R$4+$F$2^(L$17-1)*$M$4</f>
        <v>114.8528939617195</v>
      </c>
      <c r="N348" s="1">
        <f>MAX($B$6*$B$2-(1-$F$2)/(1-$F$2^N$17)*($A348-$F$2^(N$17-1)*$B$4*$I$3),0.000001)</f>
        <v>9.635599130542385</v>
      </c>
      <c r="O348" s="1">
        <f>(1-$F$2^N$17)*($M$2+$B$7*LN(N348))/(1-$F$2)+(1-$F$2^(N$17-1))*$R$4+$F$2^(N$17-1)*$M$4</f>
        <v>115.02734182335246</v>
      </c>
      <c r="P348" s="1">
        <f t="shared" si="70"/>
        <v>27</v>
      </c>
      <c r="Q348" s="1">
        <f>$R$3/(1-$B$4)</f>
        <v>115.82106318787385</v>
      </c>
      <c r="R348" s="1">
        <f>LN((1-$B$6)*$B$3*$B$2)+$B$7*LN($B$6*$B$3*$B$2+$F$2*Y348)+$B$4*$R$3/(1-$B$4)</f>
        <v>116.6031102003169</v>
      </c>
      <c r="T348" s="1">
        <f t="shared" si="71"/>
        <v>115.82106318787385</v>
      </c>
      <c r="U348" s="1">
        <f t="shared" si="72"/>
        <v>0</v>
      </c>
      <c r="V348" s="1">
        <f t="shared" si="58"/>
        <v>27</v>
      </c>
      <c r="W348" s="1"/>
      <c r="X348" s="1">
        <f t="shared" si="61"/>
        <v>115.02734182335246</v>
      </c>
      <c r="Y348" s="1">
        <f>IF(X348=C348,$I$3,(Z348-$B$6*$B$2+A348)/$F$2)</f>
        <v>113.03632760971955</v>
      </c>
      <c r="Z348" s="1">
        <f t="shared" si="62"/>
        <v>9.635599130542385</v>
      </c>
      <c r="AA348" s="1">
        <f t="shared" si="73"/>
      </c>
      <c r="AB348" s="1">
        <f t="shared" si="74"/>
      </c>
      <c r="AC348" s="1">
        <f t="shared" si="75"/>
      </c>
      <c r="AD348" s="1">
        <f t="shared" si="76"/>
      </c>
      <c r="AE348" s="1">
        <f t="shared" si="77"/>
      </c>
      <c r="AF348">
        <f t="shared" si="78"/>
      </c>
      <c r="AG348">
        <f t="shared" si="79"/>
        <v>9.635599130542385</v>
      </c>
    </row>
    <row r="349" spans="1:33" ht="12.75">
      <c r="A349" s="1">
        <f>A348+$I$3/100</f>
        <v>122.67914743413952</v>
      </c>
      <c r="B349" s="1">
        <f>MAX($B$6*$B$2-A349+$B$4*$I$3,0.00001)</f>
        <v>1E-05</v>
      </c>
      <c r="C349" s="1">
        <f>$M$2+$B$7*LN(B349)+$M$4</f>
        <v>111.03842940027327</v>
      </c>
      <c r="D349" s="1">
        <f>MAX($B$6*$B$2-(1-$F$2)/(1-$F$2^D$17)*($A349-$F$2^(D$17-1)*$B$4*$I$3),0.000001)</f>
        <v>1E-06</v>
      </c>
      <c r="E349" s="1">
        <f>(1-$F$2^D$17)*($M$2+$B$7*LN(D349))/(1-$F$2)+(1-$F$2^(D$17-1))*$R$4+$F$2^(D$17-1)*$M$4</f>
        <v>102.0153814750243</v>
      </c>
      <c r="F349" s="1">
        <f>MAX($B$6*$B$2-(1-$F$2)/(1-$F$2^F$17)*($A349-$F$2^(F$17-1)*$B$4*$I$3),0.000001)</f>
        <v>1E-06</v>
      </c>
      <c r="G349" s="1">
        <f>(1-$F$2^F$17)*($M$2+$B$7*LN(F349))/(1-$F$2)+(1-$F$2^(F$17-1))*$R$4+$F$2^(F$17-1)*$M$4</f>
        <v>94.91112224570067</v>
      </c>
      <c r="H349" s="1">
        <f>MAX($B$6*$B$2-(1-$F$2)/(1-$F$2^H$17)*($A349-$F$2^(H$17-1)*$B$4*$I$3),0.000001)</f>
        <v>0.5203409679659003</v>
      </c>
      <c r="I349" s="1">
        <f>(1-$F$2^H$17)*($M$2+$B$7*LN(H349))/(1-$F$2)+(1-$F$2^(H$17-1))*$R$4+$F$2^(H$17-1)*$M$4</f>
        <v>111.21819968722491</v>
      </c>
      <c r="J349" s="1">
        <f>MAX($B$6*$B$2-(1-$F$2)/(1-$F$2^J$17)*($A349-$F$2^(J$17-1)*$B$4*$I$3),0.000001)</f>
        <v>4.777020132715229</v>
      </c>
      <c r="K349" s="1">
        <f>(1-$F$2^J$17)*($M$2+$B$7*LN(J349))/(1-$F$2)+(1-$F$2^(J$17-1))*$R$4+$F$2^(J$17-1)*$M$4</f>
        <v>114.36001873637495</v>
      </c>
      <c r="L349" s="1">
        <f>MAX($B$6*$B$2-(1-$F$2)/(1-$F$2^L$17)*($A349-$F$2^(L$17-1)*$B$4*$I$3),0.000001)</f>
        <v>7.590139396421456</v>
      </c>
      <c r="M349" s="1">
        <f>(1-$F$2^L$17)*($M$2+$B$7*LN(L349))/(1-$F$2)+(1-$F$2^(L$17-1))*$R$4+$F$2^(L$17-1)*$M$4</f>
        <v>114.83324908271673</v>
      </c>
      <c r="N349" s="1">
        <f>MAX($B$6*$B$2-(1-$F$2)/(1-$F$2^N$17)*($A349-$F$2^(N$17-1)*$B$4*$I$3),0.000001)</f>
        <v>9.578609063185688</v>
      </c>
      <c r="O349" s="1">
        <f>(1-$F$2^N$17)*($M$2+$B$7*LN(N349))/(1-$F$2)+(1-$F$2^(N$17-1))*$R$4+$F$2^(N$17-1)*$M$4</f>
        <v>115.01175638927928</v>
      </c>
      <c r="P349" s="1">
        <f t="shared" si="70"/>
        <v>27</v>
      </c>
      <c r="Q349" s="1">
        <f>$R$3/(1-$B$4)</f>
        <v>115.82106318787385</v>
      </c>
      <c r="R349" s="1">
        <f>LN((1-$B$6)*$B$3*$B$2)+$B$7*LN($B$6*$B$3*$B$2+$F$2*Y349)+$B$4*$R$3/(1-$B$4)</f>
        <v>116.60404901645799</v>
      </c>
      <c r="T349" s="1">
        <f t="shared" si="71"/>
        <v>115.82106318787385</v>
      </c>
      <c r="U349" s="1">
        <f t="shared" si="72"/>
        <v>0</v>
      </c>
      <c r="V349" s="1">
        <f t="shared" si="58"/>
        <v>27</v>
      </c>
      <c r="W349" s="1"/>
      <c r="X349" s="1">
        <f t="shared" si="61"/>
        <v>115.01175638927928</v>
      </c>
      <c r="Y349" s="1">
        <f>IF(X349=C349,$I$3,(Z349-$B$6*$B$2+A349)/$F$2)</f>
        <v>113.30499334883679</v>
      </c>
      <c r="Z349" s="1">
        <f t="shared" si="62"/>
        <v>9.578609063185688</v>
      </c>
      <c r="AA349" s="1">
        <f t="shared" si="73"/>
      </c>
      <c r="AB349" s="1">
        <f t="shared" si="74"/>
      </c>
      <c r="AC349" s="1">
        <f t="shared" si="75"/>
      </c>
      <c r="AD349" s="1">
        <f t="shared" si="76"/>
      </c>
      <c r="AE349" s="1">
        <f t="shared" si="77"/>
      </c>
      <c r="AF349">
        <f t="shared" si="78"/>
      </c>
      <c r="AG349">
        <f t="shared" si="79"/>
        <v>9.578609063185688</v>
      </c>
    </row>
    <row r="350" spans="1:33" ht="12.75">
      <c r="A350" s="1">
        <f>A349+$I$3/100</f>
        <v>122.97860833104954</v>
      </c>
      <c r="B350" s="1">
        <f>MAX($B$6*$B$2-A350+$B$4*$I$3,0.00001)</f>
        <v>1E-05</v>
      </c>
      <c r="C350" s="1">
        <f>$M$2+$B$7*LN(B350)+$M$4</f>
        <v>111.03842940027327</v>
      </c>
      <c r="D350" s="1">
        <f>MAX($B$6*$B$2-(1-$F$2)/(1-$F$2^D$17)*($A350-$F$2^(D$17-1)*$B$4*$I$3),0.000001)</f>
        <v>1E-06</v>
      </c>
      <c r="E350" s="1">
        <f>(1-$F$2^D$17)*($M$2+$B$7*LN(D350))/(1-$F$2)+(1-$F$2^(D$17-1))*$R$4+$F$2^(D$17-1)*$M$4</f>
        <v>102.0153814750243</v>
      </c>
      <c r="F350" s="1">
        <f>MAX($B$6*$B$2-(1-$F$2)/(1-$F$2^F$17)*($A350-$F$2^(F$17-1)*$B$4*$I$3),0.000001)</f>
        <v>1E-06</v>
      </c>
      <c r="G350" s="1">
        <f>(1-$F$2^F$17)*($M$2+$B$7*LN(F350))/(1-$F$2)+(1-$F$2^(F$17-1))*$R$4+$F$2^(F$17-1)*$M$4</f>
        <v>94.91112224570067</v>
      </c>
      <c r="H350" s="1">
        <f>MAX($B$6*$B$2-(1-$F$2)/(1-$F$2^H$17)*($A350-$F$2^(H$17-1)*$B$4*$I$3),0.000001)</f>
        <v>0.4335934640679362</v>
      </c>
      <c r="I350" s="1">
        <f>(1-$F$2^H$17)*($M$2+$B$7*LN(H350))/(1-$F$2)+(1-$F$2^(H$17-1))*$R$4+$F$2^(H$17-1)*$M$4</f>
        <v>110.90340816028672</v>
      </c>
      <c r="J350" s="1">
        <f>MAX($B$6*$B$2-(1-$F$2)/(1-$F$2^J$17)*($A350-$F$2^(J$17-1)*$B$4*$I$3),0.000001)</f>
        <v>4.704256301942198</v>
      </c>
      <c r="K350" s="1">
        <f>(1-$F$2^J$17)*($M$2+$B$7*LN(J350))/(1-$F$2)+(1-$F$2^(J$17-1))*$R$4+$F$2^(J$17-1)*$M$4</f>
        <v>114.32843366675314</v>
      </c>
      <c r="L350" s="1">
        <f>MAX($B$6*$B$2-(1-$F$2)/(1-$F$2^L$17)*($A350-$F$2^(L$17-1)*$B$4*$I$3),0.000001)</f>
        <v>7.526616981015334</v>
      </c>
      <c r="M350" s="1">
        <f>(1-$F$2^L$17)*($M$2+$B$7*LN(L350))/(1-$F$2)+(1-$F$2^(L$17-1))*$R$4+$F$2^(L$17-1)*$M$4</f>
        <v>114.81343910152373</v>
      </c>
      <c r="N350" s="1">
        <f>MAX($B$6*$B$2-(1-$F$2)/(1-$F$2^N$17)*($A350-$F$2^(N$17-1)*$B$4*$I$3),0.000001)</f>
        <v>9.521618995828991</v>
      </c>
      <c r="O350" s="1">
        <f>(1-$F$2^N$17)*($M$2+$B$7*LN(N350))/(1-$F$2)+(1-$F$2^(N$17-1))*$R$4+$F$2^(N$17-1)*$M$4</f>
        <v>114.99607794896649</v>
      </c>
      <c r="P350" s="1">
        <f t="shared" si="70"/>
        <v>27</v>
      </c>
      <c r="Q350" s="1">
        <f>$R$3/(1-$B$4)</f>
        <v>115.82106318787385</v>
      </c>
      <c r="R350" s="1">
        <f>LN((1-$B$6)*$B$3*$B$2)+$B$7*LN($B$6*$B$3*$B$2+$F$2*Y350)+$B$4*$R$3/(1-$B$4)</f>
        <v>116.60498607315066</v>
      </c>
      <c r="T350" s="1">
        <f t="shared" si="71"/>
        <v>115.82106318787385</v>
      </c>
      <c r="U350" s="1">
        <f t="shared" si="72"/>
        <v>0</v>
      </c>
      <c r="V350" s="1">
        <f t="shared" si="58"/>
        <v>27</v>
      </c>
      <c r="W350" s="1"/>
      <c r="X350" s="1">
        <f t="shared" si="61"/>
        <v>114.99607794896649</v>
      </c>
      <c r="Y350" s="1">
        <f>IF(X350=C350,$I$3,(Z350-$B$6*$B$2+A350)/$F$2)</f>
        <v>113.57365908795406</v>
      </c>
      <c r="Z350" s="1">
        <f t="shared" si="62"/>
        <v>9.521618995828991</v>
      </c>
      <c r="AA350" s="1">
        <f t="shared" si="73"/>
      </c>
      <c r="AB350" s="1">
        <f t="shared" si="74"/>
      </c>
      <c r="AC350" s="1">
        <f t="shared" si="75"/>
      </c>
      <c r="AD350" s="1">
        <f t="shared" si="76"/>
      </c>
      <c r="AE350" s="1">
        <f t="shared" si="77"/>
      </c>
      <c r="AF350">
        <f t="shared" si="78"/>
      </c>
      <c r="AG350">
        <f t="shared" si="79"/>
        <v>9.521618995828991</v>
      </c>
    </row>
    <row r="351" spans="1:33" ht="12.75">
      <c r="A351" s="1">
        <f>A350+$I$3/100</f>
        <v>123.27806922795956</v>
      </c>
      <c r="B351" s="1">
        <f>MAX($B$6*$B$2-A351+$B$4*$I$3,0.00001)</f>
        <v>1E-05</v>
      </c>
      <c r="C351" s="1">
        <f>$M$2+$B$7*LN(B351)+$M$4</f>
        <v>111.03842940027327</v>
      </c>
      <c r="D351" s="1">
        <f>MAX($B$6*$B$2-(1-$F$2)/(1-$F$2^D$17)*($A351-$F$2^(D$17-1)*$B$4*$I$3),0.000001)</f>
        <v>1E-06</v>
      </c>
      <c r="E351" s="1">
        <f>(1-$F$2^D$17)*($M$2+$B$7*LN(D351))/(1-$F$2)+(1-$F$2^(D$17-1))*$R$4+$F$2^(D$17-1)*$M$4</f>
        <v>102.0153814750243</v>
      </c>
      <c r="F351" s="1">
        <f>MAX($B$6*$B$2-(1-$F$2)/(1-$F$2^F$17)*($A351-$F$2^(F$17-1)*$B$4*$I$3),0.000001)</f>
        <v>1E-06</v>
      </c>
      <c r="G351" s="1">
        <f>(1-$F$2^F$17)*($M$2+$B$7*LN(F351))/(1-$F$2)+(1-$F$2^(F$17-1))*$R$4+$F$2^(F$17-1)*$M$4</f>
        <v>94.91112224570067</v>
      </c>
      <c r="H351" s="1">
        <f>MAX($B$6*$B$2-(1-$F$2)/(1-$F$2^H$17)*($A351-$F$2^(H$17-1)*$B$4*$I$3),0.000001)</f>
        <v>0.34684596016997205</v>
      </c>
      <c r="I351" s="1">
        <f>(1-$F$2^H$17)*($M$2+$B$7*LN(H351))/(1-$F$2)+(1-$F$2^(H$17-1))*$R$4+$F$2^(H$17-1)*$M$4</f>
        <v>110.51810807106725</v>
      </c>
      <c r="J351" s="1">
        <f>MAX($B$6*$B$2-(1-$F$2)/(1-$F$2^J$17)*($A351-$F$2^(J$17-1)*$B$4*$I$3),0.000001)</f>
        <v>4.631492471169167</v>
      </c>
      <c r="K351" s="1">
        <f>(1-$F$2^J$17)*($M$2+$B$7*LN(J351))/(1-$F$2)+(1-$F$2^(J$17-1))*$R$4+$F$2^(J$17-1)*$M$4</f>
        <v>114.29635622247909</v>
      </c>
      <c r="L351" s="1">
        <f>MAX($B$6*$B$2-(1-$F$2)/(1-$F$2^L$17)*($A351-$F$2^(L$17-1)*$B$4*$I$3),0.000001)</f>
        <v>7.4630945656092145</v>
      </c>
      <c r="M351" s="1">
        <f>(1-$F$2^L$17)*($M$2+$B$7*LN(L351))/(1-$F$2)+(1-$F$2^(L$17-1))*$R$4+$F$2^(L$17-1)*$M$4</f>
        <v>114.79346121945375</v>
      </c>
      <c r="N351" s="1">
        <f>MAX($B$6*$B$2-(1-$F$2)/(1-$F$2^N$17)*($A351-$F$2^(N$17-1)*$B$4*$I$3),0.000001)</f>
        <v>9.464628928472294</v>
      </c>
      <c r="O351" s="1">
        <f>(1-$F$2^N$17)*($M$2+$B$7*LN(N351))/(1-$F$2)+(1-$F$2^(N$17-1))*$R$4+$F$2^(N$17-1)*$M$4</f>
        <v>114.98030538571545</v>
      </c>
      <c r="P351" s="1">
        <f t="shared" si="70"/>
        <v>27</v>
      </c>
      <c r="Q351" s="1">
        <f>$R$3/(1-$B$4)</f>
        <v>115.82106318787385</v>
      </c>
      <c r="R351" s="1">
        <f>LN((1-$B$6)*$B$3*$B$2)+$B$7*LN($B$6*$B$3*$B$2+$F$2*Y351)+$B$4*$R$3/(1-$B$4)</f>
        <v>116.60592137697738</v>
      </c>
      <c r="T351" s="1">
        <f t="shared" si="71"/>
        <v>115.82106318787385</v>
      </c>
      <c r="U351" s="1">
        <f t="shared" si="72"/>
        <v>0</v>
      </c>
      <c r="V351" s="1">
        <f t="shared" si="58"/>
        <v>27</v>
      </c>
      <c r="W351" s="1"/>
      <c r="X351" s="1">
        <f t="shared" si="61"/>
        <v>114.98030538571545</v>
      </c>
      <c r="Y351" s="1">
        <f>IF(X351=C351,$I$3,(Z351-$B$6*$B$2+A351)/$F$2)</f>
        <v>113.84232482707131</v>
      </c>
      <c r="Z351" s="1">
        <f t="shared" si="62"/>
        <v>9.464628928472294</v>
      </c>
      <c r="AA351" s="1">
        <f t="shared" si="73"/>
      </c>
      <c r="AB351" s="1">
        <f t="shared" si="74"/>
      </c>
      <c r="AC351" s="1">
        <f t="shared" si="75"/>
      </c>
      <c r="AD351" s="1">
        <f t="shared" si="76"/>
      </c>
      <c r="AE351" s="1">
        <f t="shared" si="77"/>
      </c>
      <c r="AF351">
        <f t="shared" si="78"/>
      </c>
      <c r="AG351">
        <f t="shared" si="79"/>
        <v>9.464628928472294</v>
      </c>
    </row>
    <row r="352" spans="1:33" ht="12.75">
      <c r="A352" s="1">
        <f>A351+$I$3/100</f>
        <v>123.57753012486958</v>
      </c>
      <c r="B352" s="1">
        <f>MAX($B$6*$B$2-A352+$B$4*$I$3,0.00001)</f>
        <v>1E-05</v>
      </c>
      <c r="C352" s="1">
        <f>$M$2+$B$7*LN(B352)+$M$4</f>
        <v>111.03842940027327</v>
      </c>
      <c r="D352" s="1">
        <f>MAX($B$6*$B$2-(1-$F$2)/(1-$F$2^D$17)*($A352-$F$2^(D$17-1)*$B$4*$I$3),0.000001)</f>
        <v>1E-06</v>
      </c>
      <c r="E352" s="1">
        <f>(1-$F$2^D$17)*($M$2+$B$7*LN(D352))/(1-$F$2)+(1-$F$2^(D$17-1))*$R$4+$F$2^(D$17-1)*$M$4</f>
        <v>102.0153814750243</v>
      </c>
      <c r="F352" s="1">
        <f>MAX($B$6*$B$2-(1-$F$2)/(1-$F$2^F$17)*($A352-$F$2^(F$17-1)*$B$4*$I$3),0.000001)</f>
        <v>1E-06</v>
      </c>
      <c r="G352" s="1">
        <f>(1-$F$2^F$17)*($M$2+$B$7*LN(F352))/(1-$F$2)+(1-$F$2^(F$17-1))*$R$4+$F$2^(F$17-1)*$M$4</f>
        <v>94.91112224570067</v>
      </c>
      <c r="H352" s="1">
        <f>MAX($B$6*$B$2-(1-$F$2)/(1-$F$2^H$17)*($A352-$F$2^(H$17-1)*$B$4*$I$3),0.000001)</f>
        <v>0.2600984562720079</v>
      </c>
      <c r="I352" s="1">
        <f>(1-$F$2^H$17)*($M$2+$B$7*LN(H352))/(1-$F$2)+(1-$F$2^(H$17-1))*$R$4+$F$2^(H$17-1)*$M$4</f>
        <v>110.02131572102049</v>
      </c>
      <c r="J352" s="1">
        <f>MAX($B$6*$B$2-(1-$F$2)/(1-$F$2^J$17)*($A352-$F$2^(J$17-1)*$B$4*$I$3),0.000001)</f>
        <v>4.5587286403961365</v>
      </c>
      <c r="K352" s="1">
        <f>(1-$F$2^J$17)*($M$2+$B$7*LN(J352))/(1-$F$2)+(1-$F$2^(J$17-1))*$R$4+$F$2^(J$17-1)*$M$4</f>
        <v>114.26377080903043</v>
      </c>
      <c r="L352" s="1">
        <f>MAX($B$6*$B$2-(1-$F$2)/(1-$F$2^L$17)*($A352-$F$2^(L$17-1)*$B$4*$I$3),0.000001)</f>
        <v>7.399572150203092</v>
      </c>
      <c r="M352" s="1">
        <f>(1-$F$2^L$17)*($M$2+$B$7*LN(L352))/(1-$F$2)+(1-$F$2^(L$17-1))*$R$4+$F$2^(L$17-1)*$M$4</f>
        <v>114.77331256604953</v>
      </c>
      <c r="N352" s="1">
        <f>MAX($B$6*$B$2-(1-$F$2)/(1-$F$2^N$17)*($A352-$F$2^(N$17-1)*$B$4*$I$3),0.000001)</f>
        <v>9.407638861115597</v>
      </c>
      <c r="O352" s="1">
        <f>(1-$F$2^N$17)*($M$2+$B$7*LN(N352))/(1-$F$2)+(1-$F$2^(N$17-1))*$R$4+$F$2^(N$17-1)*$M$4</f>
        <v>114.96443756259418</v>
      </c>
      <c r="P352" s="1">
        <f t="shared" si="70"/>
        <v>27</v>
      </c>
      <c r="Q352" s="1">
        <f>$R$3/(1-$B$4)</f>
        <v>115.82106318787385</v>
      </c>
      <c r="R352" s="1">
        <f>LN((1-$B$6)*$B$3*$B$2)+$B$7*LN($B$6*$B$3*$B$2+$F$2*Y352)+$B$4*$R$3/(1-$B$4)</f>
        <v>116.60685493448378</v>
      </c>
      <c r="T352" s="1">
        <f t="shared" si="71"/>
        <v>115.82106318787385</v>
      </c>
      <c r="U352" s="1">
        <f t="shared" si="72"/>
        <v>0</v>
      </c>
      <c r="V352" s="1">
        <f t="shared" si="58"/>
        <v>27</v>
      </c>
      <c r="W352" s="1"/>
      <c r="X352" s="1">
        <f t="shared" si="61"/>
        <v>114.96443756259418</v>
      </c>
      <c r="Y352" s="1">
        <f>IF(X352=C352,$I$3,(Z352-$B$6*$B$2+A352)/$F$2)</f>
        <v>114.11099056618858</v>
      </c>
      <c r="Z352" s="1">
        <f t="shared" si="62"/>
        <v>9.407638861115597</v>
      </c>
      <c r="AA352" s="1">
        <f t="shared" si="73"/>
      </c>
      <c r="AB352" s="1">
        <f t="shared" si="74"/>
      </c>
      <c r="AC352" s="1">
        <f t="shared" si="75"/>
      </c>
      <c r="AD352" s="1">
        <f t="shared" si="76"/>
      </c>
      <c r="AE352" s="1">
        <f t="shared" si="77"/>
      </c>
      <c r="AF352">
        <f t="shared" si="78"/>
      </c>
      <c r="AG352">
        <f t="shared" si="79"/>
        <v>9.407638861115597</v>
      </c>
    </row>
    <row r="353" spans="1:33" ht="12.75">
      <c r="A353" s="1">
        <f>A352+$I$3/100</f>
        <v>123.8769910217796</v>
      </c>
      <c r="B353" s="1">
        <f>MAX($B$6*$B$2-A353+$B$4*$I$3,0.00001)</f>
        <v>1E-05</v>
      </c>
      <c r="C353" s="1">
        <f>$M$2+$B$7*LN(B353)+$M$4</f>
        <v>111.03842940027327</v>
      </c>
      <c r="D353" s="1">
        <f>MAX($B$6*$B$2-(1-$F$2)/(1-$F$2^D$17)*($A353-$F$2^(D$17-1)*$B$4*$I$3),0.000001)</f>
        <v>1E-06</v>
      </c>
      <c r="E353" s="1">
        <f>(1-$F$2^D$17)*($M$2+$B$7*LN(D353))/(1-$F$2)+(1-$F$2^(D$17-1))*$R$4+$F$2^(D$17-1)*$M$4</f>
        <v>102.0153814750243</v>
      </c>
      <c r="F353" s="1">
        <f>MAX($B$6*$B$2-(1-$F$2)/(1-$F$2^F$17)*($A353-$F$2^(F$17-1)*$B$4*$I$3),0.000001)</f>
        <v>1E-06</v>
      </c>
      <c r="G353" s="1">
        <f>(1-$F$2^F$17)*($M$2+$B$7*LN(F353))/(1-$F$2)+(1-$F$2^(F$17-1))*$R$4+$F$2^(F$17-1)*$M$4</f>
        <v>94.91112224570067</v>
      </c>
      <c r="H353" s="1">
        <f>MAX($B$6*$B$2-(1-$F$2)/(1-$F$2^H$17)*($A353-$F$2^(H$17-1)*$B$4*$I$3),0.000001)</f>
        <v>0.1733509523740473</v>
      </c>
      <c r="I353" s="1">
        <f>(1-$F$2^H$17)*($M$2+$B$7*LN(H353))/(1-$F$2)+(1-$F$2^(H$17-1))*$R$4+$F$2^(H$17-1)*$M$4</f>
        <v>109.32098499615095</v>
      </c>
      <c r="J353" s="1">
        <f>MAX($B$6*$B$2-(1-$F$2)/(1-$F$2^J$17)*($A353-$F$2^(J$17-1)*$B$4*$I$3),0.000001)</f>
        <v>4.4859648096231055</v>
      </c>
      <c r="K353" s="1">
        <f>(1-$F$2^J$17)*($M$2+$B$7*LN(J353))/(1-$F$2)+(1-$F$2^(J$17-1))*$R$4+$F$2^(J$17-1)*$M$4</f>
        <v>114.23066107908122</v>
      </c>
      <c r="L353" s="1">
        <f>MAX($B$6*$B$2-(1-$F$2)/(1-$F$2^L$17)*($A353-$F$2^(L$17-1)*$B$4*$I$3),0.000001)</f>
        <v>7.336049734796973</v>
      </c>
      <c r="M353" s="1">
        <f>(1-$F$2^L$17)*($M$2+$B$7*LN(L353))/(1-$F$2)+(1-$F$2^(L$17-1))*$R$4+$F$2^(L$17-1)*$M$4</f>
        <v>114.75299019660807</v>
      </c>
      <c r="N353" s="1">
        <f>MAX($B$6*$B$2-(1-$F$2)/(1-$F$2^N$17)*($A353-$F$2^(N$17-1)*$B$4*$I$3),0.000001)</f>
        <v>9.3506487937589</v>
      </c>
      <c r="O353" s="1">
        <f>(1-$F$2^N$17)*($M$2+$B$7*LN(N353))/(1-$F$2)+(1-$F$2^(N$17-1))*$R$4+$F$2^(N$17-1)*$M$4</f>
        <v>114.94847332194557</v>
      </c>
      <c r="P353" s="1">
        <f t="shared" si="70"/>
        <v>27</v>
      </c>
      <c r="Q353" s="1">
        <f>$R$3/(1-$B$4)</f>
        <v>115.82106318787385</v>
      </c>
      <c r="R353" s="1">
        <f>LN((1-$B$6)*$B$3*$B$2)+$B$7*LN($B$6*$B$3*$B$2+$F$2*Y353)+$B$4*$R$3/(1-$B$4)</f>
        <v>116.60778675217888</v>
      </c>
      <c r="T353" s="1">
        <f t="shared" si="71"/>
        <v>115.82106318787385</v>
      </c>
      <c r="U353" s="1">
        <f t="shared" si="72"/>
        <v>0</v>
      </c>
      <c r="V353" s="1">
        <f t="shared" si="58"/>
        <v>27</v>
      </c>
      <c r="W353" s="1"/>
      <c r="X353" s="1">
        <f t="shared" si="61"/>
        <v>114.94847332194557</v>
      </c>
      <c r="Y353" s="1">
        <f>IF(X353=C353,$I$3,(Z353-$B$6*$B$2+A353)/$F$2)</f>
        <v>114.37965630530583</v>
      </c>
      <c r="Z353" s="1">
        <f t="shared" si="62"/>
        <v>9.3506487937589</v>
      </c>
      <c r="AA353" s="1">
        <f t="shared" si="73"/>
      </c>
      <c r="AB353" s="1">
        <f t="shared" si="74"/>
      </c>
      <c r="AC353" s="1">
        <f t="shared" si="75"/>
      </c>
      <c r="AD353" s="1">
        <f t="shared" si="76"/>
      </c>
      <c r="AE353" s="1">
        <f t="shared" si="77"/>
      </c>
      <c r="AF353">
        <f t="shared" si="78"/>
      </c>
      <c r="AG353">
        <f t="shared" si="79"/>
        <v>9.3506487937589</v>
      </c>
    </row>
    <row r="354" spans="1:33" ht="12.75">
      <c r="A354" s="1">
        <f>A353+$I$3/100</f>
        <v>124.17645191868962</v>
      </c>
      <c r="B354" s="1">
        <f>MAX($B$6*$B$2-A354+$B$4*$I$3,0.00001)</f>
        <v>1E-05</v>
      </c>
      <c r="C354" s="1">
        <f>$M$2+$B$7*LN(B354)+$M$4</f>
        <v>111.03842940027327</v>
      </c>
      <c r="D354" s="1">
        <f>MAX($B$6*$B$2-(1-$F$2)/(1-$F$2^D$17)*($A354-$F$2^(D$17-1)*$B$4*$I$3),0.000001)</f>
        <v>1E-06</v>
      </c>
      <c r="E354" s="1">
        <f>(1-$F$2^D$17)*($M$2+$B$7*LN(D354))/(1-$F$2)+(1-$F$2^(D$17-1))*$R$4+$F$2^(D$17-1)*$M$4</f>
        <v>102.0153814750243</v>
      </c>
      <c r="F354" s="1">
        <f>MAX($B$6*$B$2-(1-$F$2)/(1-$F$2^F$17)*($A354-$F$2^(F$17-1)*$B$4*$I$3),0.000001)</f>
        <v>1E-06</v>
      </c>
      <c r="G354" s="1">
        <f>(1-$F$2^F$17)*($M$2+$B$7*LN(F354))/(1-$F$2)+(1-$F$2^(F$17-1))*$R$4+$F$2^(F$17-1)*$M$4</f>
        <v>94.91112224570067</v>
      </c>
      <c r="H354" s="1">
        <f>MAX($B$6*$B$2-(1-$F$2)/(1-$F$2^H$17)*($A354-$F$2^(H$17-1)*$B$4*$I$3),0.000001)</f>
        <v>0.08660344847608314</v>
      </c>
      <c r="I354" s="1">
        <f>(1-$F$2^H$17)*($M$2+$B$7*LN(H354))/(1-$F$2)+(1-$F$2^(H$17-1))*$R$4+$F$2^(H$17-1)*$M$4</f>
        <v>108.12314399869939</v>
      </c>
      <c r="J354" s="1">
        <f>MAX($B$6*$B$2-(1-$F$2)/(1-$F$2^J$17)*($A354-$F$2^(J$17-1)*$B$4*$I$3),0.000001)</f>
        <v>4.413200978850075</v>
      </c>
      <c r="K354" s="1">
        <f>(1-$F$2^J$17)*($M$2+$B$7*LN(J354))/(1-$F$2)+(1-$F$2^(J$17-1))*$R$4+$F$2^(J$17-1)*$M$4</f>
        <v>114.19700988325447</v>
      </c>
      <c r="L354" s="1">
        <f>MAX($B$6*$B$2-(1-$F$2)/(1-$F$2^L$17)*($A354-$F$2^(L$17-1)*$B$4*$I$3),0.000001)</f>
        <v>7.27252731939085</v>
      </c>
      <c r="M354" s="1">
        <f>(1-$F$2^L$17)*($M$2+$B$7*LN(L354))/(1-$F$2)+(1-$F$2^(L$17-1))*$R$4+$F$2^(L$17-1)*$M$4</f>
        <v>114.73249108959781</v>
      </c>
      <c r="N354" s="1">
        <f>MAX($B$6*$B$2-(1-$F$2)/(1-$F$2^N$17)*($A354-$F$2^(N$17-1)*$B$4*$I$3),0.000001)</f>
        <v>9.293658726402207</v>
      </c>
      <c r="O354" s="1">
        <f>(1-$F$2^N$17)*($M$2+$B$7*LN(N354))/(1-$F$2)+(1-$F$2^(N$17-1))*$R$4+$F$2^(N$17-1)*$M$4</f>
        <v>114.93241148488059</v>
      </c>
      <c r="P354" s="1">
        <f t="shared" si="70"/>
        <v>27</v>
      </c>
      <c r="Q354" s="1">
        <f>$R$3/(1-$B$4)</f>
        <v>115.82106318787385</v>
      </c>
      <c r="R354" s="1">
        <f>LN((1-$B$6)*$B$3*$B$2)+$B$7*LN($B$6*$B$3*$B$2+$F$2*Y354)+$B$4*$R$3/(1-$B$4)</f>
        <v>116.60871683653535</v>
      </c>
      <c r="T354" s="1">
        <f t="shared" si="71"/>
        <v>115.82106318787385</v>
      </c>
      <c r="U354" s="1">
        <f t="shared" si="72"/>
        <v>0</v>
      </c>
      <c r="V354" s="1">
        <f t="shared" si="58"/>
        <v>27</v>
      </c>
      <c r="W354" s="1"/>
      <c r="X354" s="1">
        <f t="shared" si="61"/>
        <v>114.93241148488059</v>
      </c>
      <c r="Y354" s="1">
        <f>IF(X354=C354,$I$3,(Z354-$B$6*$B$2+A354)/$F$2)</f>
        <v>114.6483220444231</v>
      </c>
      <c r="Z354" s="1">
        <f t="shared" si="62"/>
        <v>9.293658726402207</v>
      </c>
      <c r="AA354" s="1">
        <f t="shared" si="73"/>
      </c>
      <c r="AB354" s="1">
        <f t="shared" si="74"/>
      </c>
      <c r="AC354" s="1">
        <f t="shared" si="75"/>
      </c>
      <c r="AD354" s="1">
        <f t="shared" si="76"/>
      </c>
      <c r="AE354" s="1">
        <f t="shared" si="77"/>
      </c>
      <c r="AF354">
        <f t="shared" si="78"/>
      </c>
      <c r="AG354">
        <f t="shared" si="79"/>
        <v>9.293658726402207</v>
      </c>
    </row>
    <row r="355" spans="1:33" ht="12.75">
      <c r="A355" s="1">
        <f>A354+$I$3/100</f>
        <v>124.47591281559964</v>
      </c>
      <c r="B355" s="1">
        <f>MAX($B$6*$B$2-A355+$B$4*$I$3,0.00001)</f>
        <v>1E-05</v>
      </c>
      <c r="C355" s="1">
        <f>$M$2+$B$7*LN(B355)+$M$4</f>
        <v>111.03842940027327</v>
      </c>
      <c r="D355" s="1">
        <f>MAX($B$6*$B$2-(1-$F$2)/(1-$F$2^D$17)*($A355-$F$2^(D$17-1)*$B$4*$I$3),0.000001)</f>
        <v>1E-06</v>
      </c>
      <c r="E355" s="1">
        <f>(1-$F$2^D$17)*($M$2+$B$7*LN(D355))/(1-$F$2)+(1-$F$2^(D$17-1))*$R$4+$F$2^(D$17-1)*$M$4</f>
        <v>102.0153814750243</v>
      </c>
      <c r="F355" s="1">
        <f>MAX($B$6*$B$2-(1-$F$2)/(1-$F$2^F$17)*($A355-$F$2^(F$17-1)*$B$4*$I$3),0.000001)</f>
        <v>1E-06</v>
      </c>
      <c r="G355" s="1">
        <f>(1-$F$2^F$17)*($M$2+$B$7*LN(F355))/(1-$F$2)+(1-$F$2^(F$17-1))*$R$4+$F$2^(F$17-1)*$M$4</f>
        <v>94.91112224570067</v>
      </c>
      <c r="H355" s="1">
        <f>MAX($B$6*$B$2-(1-$F$2)/(1-$F$2^H$17)*($A355-$F$2^(H$17-1)*$B$4*$I$3),0.000001)</f>
        <v>1E-06</v>
      </c>
      <c r="I355" s="1">
        <f>(1-$F$2^H$17)*($M$2+$B$7*LN(H355))/(1-$F$2)+(1-$F$2^(H$17-1))*$R$4+$F$2^(H$17-1)*$M$4</f>
        <v>88.49952829123608</v>
      </c>
      <c r="J355" s="1">
        <f>MAX($B$6*$B$2-(1-$F$2)/(1-$F$2^J$17)*($A355-$F$2^(J$17-1)*$B$4*$I$3),0.000001)</f>
        <v>4.340437148077044</v>
      </c>
      <c r="K355" s="1">
        <f>(1-$F$2^J$17)*($M$2+$B$7*LN(J355))/(1-$F$2)+(1-$F$2^(J$17-1))*$R$4+$F$2^(J$17-1)*$M$4</f>
        <v>114.16279921678033</v>
      </c>
      <c r="L355" s="1">
        <f>MAX($B$6*$B$2-(1-$F$2)/(1-$F$2^L$17)*($A355-$F$2^(L$17-1)*$B$4*$I$3),0.000001)</f>
        <v>7.209004903984731</v>
      </c>
      <c r="M355" s="1">
        <f>(1-$F$2^L$17)*($M$2+$B$7*LN(L355))/(1-$F$2)+(1-$F$2^(L$17-1))*$R$4+$F$2^(L$17-1)*$M$4</f>
        <v>114.71181214396253</v>
      </c>
      <c r="N355" s="1">
        <f>MAX($B$6*$B$2-(1-$F$2)/(1-$F$2^N$17)*($A355-$F$2^(N$17-1)*$B$4*$I$3),0.000001)</f>
        <v>9.23666865904551</v>
      </c>
      <c r="O355" s="1">
        <f>(1-$F$2^N$17)*($M$2+$B$7*LN(N355))/(1-$F$2)+(1-$F$2^(N$17-1))*$R$4+$F$2^(N$17-1)*$M$4</f>
        <v>114.91625085075589</v>
      </c>
      <c r="P355" s="1">
        <f t="shared" si="70"/>
        <v>27</v>
      </c>
      <c r="Q355" s="1">
        <f>$R$3/(1-$B$4)</f>
        <v>115.82106318787385</v>
      </c>
      <c r="R355" s="1">
        <f>LN((1-$B$6)*$B$3*$B$2)+$B$7*LN($B$6*$B$3*$B$2+$F$2*Y355)+$B$4*$R$3/(1-$B$4)</f>
        <v>116.60964519398983</v>
      </c>
      <c r="T355" s="1">
        <f t="shared" si="71"/>
        <v>115.82106318787385</v>
      </c>
      <c r="U355" s="1">
        <f t="shared" si="72"/>
        <v>0</v>
      </c>
      <c r="V355" s="1">
        <f t="shared" si="58"/>
        <v>27</v>
      </c>
      <c r="W355" s="1"/>
      <c r="X355" s="1">
        <f t="shared" si="61"/>
        <v>114.91625085075589</v>
      </c>
      <c r="Y355" s="1">
        <f>IF(X355=C355,$I$3,(Z355-$B$6*$B$2+A355)/$F$2)</f>
        <v>114.91698778354034</v>
      </c>
      <c r="Z355" s="1">
        <f t="shared" si="62"/>
        <v>9.23666865904551</v>
      </c>
      <c r="AA355" s="1">
        <f t="shared" si="73"/>
      </c>
      <c r="AB355" s="1">
        <f t="shared" si="74"/>
      </c>
      <c r="AC355" s="1">
        <f t="shared" si="75"/>
      </c>
      <c r="AD355" s="1">
        <f t="shared" si="76"/>
      </c>
      <c r="AE355" s="1">
        <f t="shared" si="77"/>
      </c>
      <c r="AF355">
        <f t="shared" si="78"/>
      </c>
      <c r="AG355">
        <f t="shared" si="79"/>
        <v>9.23666865904551</v>
      </c>
    </row>
    <row r="356" spans="1:33" ht="12.75">
      <c r="A356" s="1">
        <f>A355+$I$3/100</f>
        <v>124.77537371250966</v>
      </c>
      <c r="B356" s="1">
        <f>MAX($B$6*$B$2-A356+$B$4*$I$3,0.00001)</f>
        <v>1E-05</v>
      </c>
      <c r="C356" s="1">
        <f>$M$2+$B$7*LN(B356)+$M$4</f>
        <v>111.03842940027327</v>
      </c>
      <c r="D356" s="1">
        <f>MAX($B$6*$B$2-(1-$F$2)/(1-$F$2^D$17)*($A356-$F$2^(D$17-1)*$B$4*$I$3),0.000001)</f>
        <v>1E-06</v>
      </c>
      <c r="E356" s="1">
        <f>(1-$F$2^D$17)*($M$2+$B$7*LN(D356))/(1-$F$2)+(1-$F$2^(D$17-1))*$R$4+$F$2^(D$17-1)*$M$4</f>
        <v>102.0153814750243</v>
      </c>
      <c r="F356" s="1">
        <f>MAX($B$6*$B$2-(1-$F$2)/(1-$F$2^F$17)*($A356-$F$2^(F$17-1)*$B$4*$I$3),0.000001)</f>
        <v>1E-06</v>
      </c>
      <c r="G356" s="1">
        <f>(1-$F$2^F$17)*($M$2+$B$7*LN(F356))/(1-$F$2)+(1-$F$2^(F$17-1))*$R$4+$F$2^(F$17-1)*$M$4</f>
        <v>94.91112224570067</v>
      </c>
      <c r="H356" s="1">
        <f>MAX($B$6*$B$2-(1-$F$2)/(1-$F$2^H$17)*($A356-$F$2^(H$17-1)*$B$4*$I$3),0.000001)</f>
        <v>1E-06</v>
      </c>
      <c r="I356" s="1">
        <f>(1-$F$2^H$17)*($M$2+$B$7*LN(H356))/(1-$F$2)+(1-$F$2^(H$17-1))*$R$4+$F$2^(H$17-1)*$M$4</f>
        <v>88.49952829123608</v>
      </c>
      <c r="J356" s="1">
        <f>MAX($B$6*$B$2-(1-$F$2)/(1-$F$2^J$17)*($A356-$F$2^(J$17-1)*$B$4*$I$3),0.000001)</f>
        <v>4.267673317304013</v>
      </c>
      <c r="K356" s="1">
        <f>(1-$F$2^J$17)*($M$2+$B$7*LN(J356))/(1-$F$2)+(1-$F$2^(J$17-1))*$R$4+$F$2^(J$17-1)*$M$4</f>
        <v>114.12801016164477</v>
      </c>
      <c r="L356" s="1">
        <f>MAX($B$6*$B$2-(1-$F$2)/(1-$F$2^L$17)*($A356-$F$2^(L$17-1)*$B$4*$I$3),0.000001)</f>
        <v>7.145482488578608</v>
      </c>
      <c r="M356" s="1">
        <f>(1-$F$2^L$17)*($M$2+$B$7*LN(L356))/(1-$F$2)+(1-$F$2^(L$17-1))*$R$4+$F$2^(L$17-1)*$M$4</f>
        <v>114.69095017630589</v>
      </c>
      <c r="N356" s="1">
        <f>MAX($B$6*$B$2-(1-$F$2)/(1-$F$2^N$17)*($A356-$F$2^(N$17-1)*$B$4*$I$3),0.000001)</f>
        <v>9.179678591688813</v>
      </c>
      <c r="O356" s="1">
        <f>(1-$F$2^N$17)*($M$2+$B$7*LN(N356))/(1-$F$2)+(1-$F$2^(N$17-1))*$R$4+$F$2^(N$17-1)*$M$4</f>
        <v>114.89999019663522</v>
      </c>
      <c r="P356" s="1">
        <f t="shared" si="70"/>
        <v>27</v>
      </c>
      <c r="Q356" s="1">
        <f>$R$3/(1-$B$4)</f>
        <v>115.82106318787385</v>
      </c>
      <c r="R356" s="1">
        <f>LN((1-$B$6)*$B$3*$B$2)+$B$7*LN($B$6*$B$3*$B$2+$F$2*Y356)+$B$4*$R$3/(1-$B$4)</f>
        <v>116.61057183094317</v>
      </c>
      <c r="T356" s="1">
        <f t="shared" si="71"/>
        <v>115.82106318787385</v>
      </c>
      <c r="U356" s="1">
        <f t="shared" si="72"/>
        <v>0</v>
      </c>
      <c r="V356" s="1">
        <f t="shared" si="58"/>
        <v>27</v>
      </c>
      <c r="W356" s="1"/>
      <c r="X356" s="1">
        <f t="shared" si="61"/>
        <v>114.89999019663522</v>
      </c>
      <c r="Y356" s="1">
        <f>IF(X356=C356,$I$3,(Z356-$B$6*$B$2+A356)/$F$2)</f>
        <v>115.18565352265759</v>
      </c>
      <c r="Z356" s="1">
        <f t="shared" si="62"/>
        <v>9.179678591688813</v>
      </c>
      <c r="AA356" s="1">
        <f t="shared" si="73"/>
      </c>
      <c r="AB356" s="1">
        <f t="shared" si="74"/>
      </c>
      <c r="AC356" s="1">
        <f t="shared" si="75"/>
      </c>
      <c r="AD356" s="1">
        <f t="shared" si="76"/>
      </c>
      <c r="AE356" s="1">
        <f t="shared" si="77"/>
      </c>
      <c r="AF356">
        <f t="shared" si="78"/>
      </c>
      <c r="AG356">
        <f t="shared" si="79"/>
        <v>9.179678591688813</v>
      </c>
    </row>
    <row r="357" spans="1:33" ht="12.75">
      <c r="A357" s="1">
        <f>A356+$I$3/100</f>
        <v>125.07483460941968</v>
      </c>
      <c r="B357" s="1">
        <f>MAX($B$6*$B$2-A357+$B$4*$I$3,0.00001)</f>
        <v>1E-05</v>
      </c>
      <c r="C357" s="1">
        <f>$M$2+$B$7*LN(B357)+$M$4</f>
        <v>111.03842940027327</v>
      </c>
      <c r="D357" s="1">
        <f>MAX($B$6*$B$2-(1-$F$2)/(1-$F$2^D$17)*($A357-$F$2^(D$17-1)*$B$4*$I$3),0.000001)</f>
        <v>1E-06</v>
      </c>
      <c r="E357" s="1">
        <f>(1-$F$2^D$17)*($M$2+$B$7*LN(D357))/(1-$F$2)+(1-$F$2^(D$17-1))*$R$4+$F$2^(D$17-1)*$M$4</f>
        <v>102.0153814750243</v>
      </c>
      <c r="F357" s="1">
        <f>MAX($B$6*$B$2-(1-$F$2)/(1-$F$2^F$17)*($A357-$F$2^(F$17-1)*$B$4*$I$3),0.000001)</f>
        <v>1E-06</v>
      </c>
      <c r="G357" s="1">
        <f>(1-$F$2^F$17)*($M$2+$B$7*LN(F357))/(1-$F$2)+(1-$F$2^(F$17-1))*$R$4+$F$2^(F$17-1)*$M$4</f>
        <v>94.91112224570067</v>
      </c>
      <c r="H357" s="1">
        <f>MAX($B$6*$B$2-(1-$F$2)/(1-$F$2^H$17)*($A357-$F$2^(H$17-1)*$B$4*$I$3),0.000001)</f>
        <v>1E-06</v>
      </c>
      <c r="I357" s="1">
        <f>(1-$F$2^H$17)*($M$2+$B$7*LN(H357))/(1-$F$2)+(1-$F$2^(H$17-1))*$R$4+$F$2^(H$17-1)*$M$4</f>
        <v>88.49952829123608</v>
      </c>
      <c r="J357" s="1">
        <f>MAX($B$6*$B$2-(1-$F$2)/(1-$F$2^J$17)*($A357-$F$2^(J$17-1)*$B$4*$I$3),0.000001)</f>
        <v>4.194909486530982</v>
      </c>
      <c r="K357" s="1">
        <f>(1-$F$2^J$17)*($M$2+$B$7*LN(J357))/(1-$F$2)+(1-$F$2^(J$17-1))*$R$4+$F$2^(J$17-1)*$M$4</f>
        <v>114.09262282376329</v>
      </c>
      <c r="L357" s="1">
        <f>MAX($B$6*$B$2-(1-$F$2)/(1-$F$2^L$17)*($A357-$F$2^(L$17-1)*$B$4*$I$3),0.000001)</f>
        <v>7.081960073172489</v>
      </c>
      <c r="M357" s="1">
        <f>(1-$F$2^L$17)*($M$2+$B$7*LN(L357))/(1-$F$2)+(1-$F$2^(L$17-1))*$R$4+$F$2^(L$17-1)*$M$4</f>
        <v>114.66990191795034</v>
      </c>
      <c r="N357" s="1">
        <f>MAX($B$6*$B$2-(1-$F$2)/(1-$F$2^N$17)*($A357-$F$2^(N$17-1)*$B$4*$I$3),0.000001)</f>
        <v>9.122688524332116</v>
      </c>
      <c r="O357" s="1">
        <f>(1-$F$2^N$17)*($M$2+$B$7*LN(N357))/(1-$F$2)+(1-$F$2^(N$17-1))*$R$4+$F$2^(N$17-1)*$M$4</f>
        <v>114.88362827673407</v>
      </c>
      <c r="P357" s="1">
        <f t="shared" si="70"/>
        <v>27</v>
      </c>
      <c r="Q357" s="1">
        <f>$R$3/(1-$B$4)</f>
        <v>115.82106318787385</v>
      </c>
      <c r="R357" s="1">
        <f>LN((1-$B$6)*$B$3*$B$2)+$B$7*LN($B$6*$B$3*$B$2+$F$2*Y357)+$B$4*$R$3/(1-$B$4)</f>
        <v>116.6114967537607</v>
      </c>
      <c r="T357" s="1">
        <f t="shared" si="71"/>
        <v>115.82106318787385</v>
      </c>
      <c r="U357" s="1">
        <f t="shared" si="72"/>
        <v>0</v>
      </c>
      <c r="V357" s="1">
        <f t="shared" si="58"/>
        <v>27</v>
      </c>
      <c r="W357" s="1"/>
      <c r="X357" s="1">
        <f t="shared" si="61"/>
        <v>114.88362827673407</v>
      </c>
      <c r="Y357" s="1">
        <f>IF(X357=C357,$I$3,(Z357-$B$6*$B$2+A357)/$F$2)</f>
        <v>115.45431926177486</v>
      </c>
      <c r="Z357" s="1">
        <f t="shared" si="62"/>
        <v>9.122688524332116</v>
      </c>
      <c r="AA357" s="1">
        <f t="shared" si="73"/>
      </c>
      <c r="AB357" s="1">
        <f t="shared" si="74"/>
      </c>
      <c r="AC357" s="1">
        <f t="shared" si="75"/>
      </c>
      <c r="AD357" s="1">
        <f t="shared" si="76"/>
      </c>
      <c r="AE357" s="1">
        <f t="shared" si="77"/>
      </c>
      <c r="AF357">
        <f t="shared" si="78"/>
      </c>
      <c r="AG357">
        <f t="shared" si="79"/>
        <v>9.122688524332116</v>
      </c>
    </row>
    <row r="358" spans="1:33" ht="12.75">
      <c r="A358" s="1">
        <f>A357+$I$3/100</f>
        <v>125.3742955063297</v>
      </c>
      <c r="B358" s="1">
        <f>MAX($B$6*$B$2-A358+$B$4*$I$3,0.00001)</f>
        <v>1E-05</v>
      </c>
      <c r="C358" s="1">
        <f>$M$2+$B$7*LN(B358)+$M$4</f>
        <v>111.03842940027327</v>
      </c>
      <c r="D358" s="1">
        <f>MAX($B$6*$B$2-(1-$F$2)/(1-$F$2^D$17)*($A358-$F$2^(D$17-1)*$B$4*$I$3),0.000001)</f>
        <v>1E-06</v>
      </c>
      <c r="E358" s="1">
        <f>(1-$F$2^D$17)*($M$2+$B$7*LN(D358))/(1-$F$2)+(1-$F$2^(D$17-1))*$R$4+$F$2^(D$17-1)*$M$4</f>
        <v>102.0153814750243</v>
      </c>
      <c r="F358" s="1">
        <f>MAX($B$6*$B$2-(1-$F$2)/(1-$F$2^F$17)*($A358-$F$2^(F$17-1)*$B$4*$I$3),0.000001)</f>
        <v>1E-06</v>
      </c>
      <c r="G358" s="1">
        <f>(1-$F$2^F$17)*($M$2+$B$7*LN(F358))/(1-$F$2)+(1-$F$2^(F$17-1))*$R$4+$F$2^(F$17-1)*$M$4</f>
        <v>94.91112224570067</v>
      </c>
      <c r="H358" s="1">
        <f>MAX($B$6*$B$2-(1-$F$2)/(1-$F$2^H$17)*($A358-$F$2^(H$17-1)*$B$4*$I$3),0.000001)</f>
        <v>1E-06</v>
      </c>
      <c r="I358" s="1">
        <f>(1-$F$2^H$17)*($M$2+$B$7*LN(H358))/(1-$F$2)+(1-$F$2^(H$17-1))*$R$4+$F$2^(H$17-1)*$M$4</f>
        <v>88.49952829123608</v>
      </c>
      <c r="J358" s="1">
        <f>MAX($B$6*$B$2-(1-$F$2)/(1-$F$2^J$17)*($A358-$F$2^(J$17-1)*$B$4*$I$3),0.000001)</f>
        <v>4.122145655757951</v>
      </c>
      <c r="K358" s="1">
        <f>(1-$F$2^J$17)*($M$2+$B$7*LN(J358))/(1-$F$2)+(1-$F$2^(J$17-1))*$R$4+$F$2^(J$17-1)*$M$4</f>
        <v>114.05661626465736</v>
      </c>
      <c r="L358" s="1">
        <f>MAX($B$6*$B$2-(1-$F$2)/(1-$F$2^L$17)*($A358-$F$2^(L$17-1)*$B$4*$I$3),0.000001)</f>
        <v>7.018437657766366</v>
      </c>
      <c r="M358" s="1">
        <f>(1-$F$2^L$17)*($M$2+$B$7*LN(L358))/(1-$F$2)+(1-$F$2^(L$17-1))*$R$4+$F$2^(L$17-1)*$M$4</f>
        <v>114.64866401186342</v>
      </c>
      <c r="N358" s="1">
        <f>MAX($B$6*$B$2-(1-$F$2)/(1-$F$2^N$17)*($A358-$F$2^(N$17-1)*$B$4*$I$3),0.000001)</f>
        <v>9.065698456975419</v>
      </c>
      <c r="O358" s="1">
        <f>(1-$F$2^N$17)*($M$2+$B$7*LN(N358))/(1-$F$2)+(1-$F$2^(N$17-1))*$R$4+$F$2^(N$17-1)*$M$4</f>
        <v>114.86716382184702</v>
      </c>
      <c r="P358" s="1">
        <f t="shared" si="70"/>
        <v>27</v>
      </c>
      <c r="Q358" s="1">
        <f>$R$3/(1-$B$4)</f>
        <v>115.82106318787385</v>
      </c>
      <c r="R358" s="1">
        <f>LN((1-$B$6)*$B$3*$B$2)+$B$7*LN($B$6*$B$3*$B$2+$F$2*Y358)+$B$4*$R$3/(1-$B$4)</f>
        <v>116.61241996877249</v>
      </c>
      <c r="T358" s="1">
        <f t="shared" si="71"/>
        <v>115.82106318787385</v>
      </c>
      <c r="U358" s="1">
        <f t="shared" si="72"/>
        <v>0</v>
      </c>
      <c r="V358" s="1">
        <f t="shared" si="58"/>
        <v>27</v>
      </c>
      <c r="W358" s="1"/>
      <c r="X358" s="1">
        <f t="shared" si="61"/>
        <v>114.86716382184702</v>
      </c>
      <c r="Y358" s="1">
        <f>IF(X358=C358,$I$3,(Z358-$B$6*$B$2+A358)/$F$2)</f>
        <v>115.7229850008921</v>
      </c>
      <c r="Z358" s="1">
        <f t="shared" si="62"/>
        <v>9.065698456975419</v>
      </c>
      <c r="AA358" s="1">
        <f t="shared" si="73"/>
      </c>
      <c r="AB358" s="1">
        <f t="shared" si="74"/>
      </c>
      <c r="AC358" s="1">
        <f t="shared" si="75"/>
      </c>
      <c r="AD358" s="1">
        <f t="shared" si="76"/>
      </c>
      <c r="AE358" s="1">
        <f t="shared" si="77"/>
      </c>
      <c r="AF358">
        <f t="shared" si="78"/>
      </c>
      <c r="AG358">
        <f t="shared" si="79"/>
        <v>9.065698456975419</v>
      </c>
    </row>
    <row r="359" spans="1:33" ht="12.75">
      <c r="A359" s="1">
        <f>A358+$I$3/100</f>
        <v>125.67375640323972</v>
      </c>
      <c r="B359" s="1">
        <f>MAX($B$6*$B$2-A359+$B$4*$I$3,0.00001)</f>
        <v>1E-05</v>
      </c>
      <c r="C359" s="1">
        <f>$M$2+$B$7*LN(B359)+$M$4</f>
        <v>111.03842940027327</v>
      </c>
      <c r="D359" s="1">
        <f>MAX($B$6*$B$2-(1-$F$2)/(1-$F$2^D$17)*($A359-$F$2^(D$17-1)*$B$4*$I$3),0.000001)</f>
        <v>1E-06</v>
      </c>
      <c r="E359" s="1">
        <f>(1-$F$2^D$17)*($M$2+$B$7*LN(D359))/(1-$F$2)+(1-$F$2^(D$17-1))*$R$4+$F$2^(D$17-1)*$M$4</f>
        <v>102.0153814750243</v>
      </c>
      <c r="F359" s="1">
        <f>MAX($B$6*$B$2-(1-$F$2)/(1-$F$2^F$17)*($A359-$F$2^(F$17-1)*$B$4*$I$3),0.000001)</f>
        <v>1E-06</v>
      </c>
      <c r="G359" s="1">
        <f>(1-$F$2^F$17)*($M$2+$B$7*LN(F359))/(1-$F$2)+(1-$F$2^(F$17-1))*$R$4+$F$2^(F$17-1)*$M$4</f>
        <v>94.91112224570067</v>
      </c>
      <c r="H359" s="1">
        <f>MAX($B$6*$B$2-(1-$F$2)/(1-$F$2^H$17)*($A359-$F$2^(H$17-1)*$B$4*$I$3),0.000001)</f>
        <v>1E-06</v>
      </c>
      <c r="I359" s="1">
        <f>(1-$F$2^H$17)*($M$2+$B$7*LN(H359))/(1-$F$2)+(1-$F$2^(H$17-1))*$R$4+$F$2^(H$17-1)*$M$4</f>
        <v>88.49952829123608</v>
      </c>
      <c r="J359" s="1">
        <f>MAX($B$6*$B$2-(1-$F$2)/(1-$F$2^J$17)*($A359-$F$2^(J$17-1)*$B$4*$I$3),0.000001)</f>
        <v>4.04938182498492</v>
      </c>
      <c r="K359" s="1">
        <f>(1-$F$2^J$17)*($M$2+$B$7*LN(J359))/(1-$F$2)+(1-$F$2^(J$17-1))*$R$4+$F$2^(J$17-1)*$M$4</f>
        <v>114.019968427046</v>
      </c>
      <c r="L359" s="1">
        <f>MAX($B$6*$B$2-(1-$F$2)/(1-$F$2^L$17)*($A359-$F$2^(L$17-1)*$B$4*$I$3),0.000001)</f>
        <v>6.954915242360247</v>
      </c>
      <c r="M359" s="1">
        <f>(1-$F$2^L$17)*($M$2+$B$7*LN(L359))/(1-$F$2)+(1-$F$2^(L$17-1))*$R$4+$F$2^(L$17-1)*$M$4</f>
        <v>114.6272330094444</v>
      </c>
      <c r="N359" s="1">
        <f>MAX($B$6*$B$2-(1-$F$2)/(1-$F$2^N$17)*($A359-$F$2^(N$17-1)*$B$4*$I$3),0.000001)</f>
        <v>9.008708389618722</v>
      </c>
      <c r="O359" s="1">
        <f>(1-$F$2^N$17)*($M$2+$B$7*LN(N359))/(1-$F$2)+(1-$F$2^(N$17-1))*$R$4+$F$2^(N$17-1)*$M$4</f>
        <v>114.85059553875683</v>
      </c>
      <c r="P359" s="1">
        <f t="shared" si="70"/>
        <v>27</v>
      </c>
      <c r="Q359" s="1">
        <f>$R$3/(1-$B$4)</f>
        <v>115.82106318787385</v>
      </c>
      <c r="R359" s="1">
        <f>LN((1-$B$6)*$B$3*$B$2)+$B$7*LN($B$6*$B$3*$B$2+$F$2*Y359)+$B$4*$R$3/(1-$B$4)</f>
        <v>116.61334148227358</v>
      </c>
      <c r="T359" s="1">
        <f t="shared" si="71"/>
        <v>115.82106318787385</v>
      </c>
      <c r="U359" s="1">
        <f t="shared" si="72"/>
        <v>0</v>
      </c>
      <c r="V359" s="1">
        <f t="shared" si="58"/>
        <v>27</v>
      </c>
      <c r="W359" s="1"/>
      <c r="X359" s="1">
        <f t="shared" si="61"/>
        <v>114.85059553875683</v>
      </c>
      <c r="Y359" s="1">
        <f>IF(X359=C359,$I$3,(Z359-$B$6*$B$2+A359)/$F$2)</f>
        <v>115.99165074000936</v>
      </c>
      <c r="Z359" s="1">
        <f t="shared" si="62"/>
        <v>9.008708389618722</v>
      </c>
      <c r="AA359" s="1">
        <f t="shared" si="73"/>
      </c>
      <c r="AB359" s="1">
        <f t="shared" si="74"/>
      </c>
      <c r="AC359" s="1">
        <f t="shared" si="75"/>
      </c>
      <c r="AD359" s="1">
        <f t="shared" si="76"/>
      </c>
      <c r="AE359" s="1">
        <f t="shared" si="77"/>
      </c>
      <c r="AF359">
        <f t="shared" si="78"/>
      </c>
      <c r="AG359">
        <f t="shared" si="79"/>
        <v>9.008708389618722</v>
      </c>
    </row>
    <row r="360" spans="1:33" ht="12.75">
      <c r="A360" s="1">
        <f>A359+$I$3/100</f>
        <v>125.97321730014974</v>
      </c>
      <c r="B360" s="1">
        <f>MAX($B$6*$B$2-A360+$B$4*$I$3,0.00001)</f>
        <v>1E-05</v>
      </c>
      <c r="C360" s="1">
        <f>$M$2+$B$7*LN(B360)+$M$4</f>
        <v>111.03842940027327</v>
      </c>
      <c r="D360" s="1">
        <f>MAX($B$6*$B$2-(1-$F$2)/(1-$F$2^D$17)*($A360-$F$2^(D$17-1)*$B$4*$I$3),0.000001)</f>
        <v>1E-06</v>
      </c>
      <c r="E360" s="1">
        <f>(1-$F$2^D$17)*($M$2+$B$7*LN(D360))/(1-$F$2)+(1-$F$2^(D$17-1))*$R$4+$F$2^(D$17-1)*$M$4</f>
        <v>102.0153814750243</v>
      </c>
      <c r="F360" s="1">
        <f>MAX($B$6*$B$2-(1-$F$2)/(1-$F$2^F$17)*($A360-$F$2^(F$17-1)*$B$4*$I$3),0.000001)</f>
        <v>1E-06</v>
      </c>
      <c r="G360" s="1">
        <f>(1-$F$2^F$17)*($M$2+$B$7*LN(F360))/(1-$F$2)+(1-$F$2^(F$17-1))*$R$4+$F$2^(F$17-1)*$M$4</f>
        <v>94.91112224570067</v>
      </c>
      <c r="H360" s="1">
        <f>MAX($B$6*$B$2-(1-$F$2)/(1-$F$2^H$17)*($A360-$F$2^(H$17-1)*$B$4*$I$3),0.000001)</f>
        <v>1E-06</v>
      </c>
      <c r="I360" s="1">
        <f>(1-$F$2^H$17)*($M$2+$B$7*LN(H360))/(1-$F$2)+(1-$F$2^(H$17-1))*$R$4+$F$2^(H$17-1)*$M$4</f>
        <v>88.49952829123608</v>
      </c>
      <c r="J360" s="1">
        <f>MAX($B$6*$B$2-(1-$F$2)/(1-$F$2^J$17)*($A360-$F$2^(J$17-1)*$B$4*$I$3),0.000001)</f>
        <v>3.976617994211889</v>
      </c>
      <c r="K360" s="1">
        <f>(1-$F$2^J$17)*($M$2+$B$7*LN(J360))/(1-$F$2)+(1-$F$2^(J$17-1))*$R$4+$F$2^(J$17-1)*$M$4</f>
        <v>113.98265605369032</v>
      </c>
      <c r="L360" s="1">
        <f>MAX($B$6*$B$2-(1-$F$2)/(1-$F$2^L$17)*($A360-$F$2^(L$17-1)*$B$4*$I$3),0.000001)</f>
        <v>6.8913928269541245</v>
      </c>
      <c r="M360" s="1">
        <f>(1-$F$2^L$17)*($M$2+$B$7*LN(L360))/(1-$F$2)+(1-$F$2^(L$17-1))*$R$4+$F$2^(L$17-1)*$M$4</f>
        <v>114.60560536716349</v>
      </c>
      <c r="N360" s="1">
        <f>MAX($B$6*$B$2-(1-$F$2)/(1-$F$2^N$17)*($A360-$F$2^(N$17-1)*$B$4*$I$3),0.000001)</f>
        <v>8.951718322262025</v>
      </c>
      <c r="O360" s="1">
        <f>(1-$F$2^N$17)*($M$2+$B$7*LN(N360))/(1-$F$2)+(1-$F$2^(N$17-1))*$R$4+$F$2^(N$17-1)*$M$4</f>
        <v>114.83392210962504</v>
      </c>
      <c r="P360" s="1">
        <f t="shared" si="70"/>
        <v>27</v>
      </c>
      <c r="Q360" s="1">
        <f>$R$3/(1-$B$4)</f>
        <v>115.82106318787385</v>
      </c>
      <c r="R360" s="1">
        <f>LN((1-$B$6)*$B$3*$B$2)+$B$7*LN($B$6*$B$3*$B$2+$F$2*Y360)+$B$4*$R$3/(1-$B$4)</f>
        <v>116.61426130052433</v>
      </c>
      <c r="T360" s="1">
        <f t="shared" si="71"/>
        <v>115.82106318787385</v>
      </c>
      <c r="U360" s="1">
        <f t="shared" si="72"/>
        <v>0</v>
      </c>
      <c r="V360" s="1">
        <f aca="true" t="shared" si="80" ref="V360:V423">IF(X360&gt;R360,Z360,$B$6*$B$3*$B$2)</f>
        <v>27</v>
      </c>
      <c r="W360" s="1"/>
      <c r="X360" s="1">
        <f t="shared" si="61"/>
        <v>114.83392210962504</v>
      </c>
      <c r="Y360" s="1">
        <f>IF(X360=C360,$I$3,(Z360-$B$6*$B$2+A360)/$F$2)</f>
        <v>116.26031647912662</v>
      </c>
      <c r="Z360" s="1">
        <f t="shared" si="62"/>
        <v>8.951718322262025</v>
      </c>
      <c r="AA360" s="1">
        <f t="shared" si="73"/>
      </c>
      <c r="AB360" s="1">
        <f t="shared" si="74"/>
      </c>
      <c r="AC360" s="1">
        <f t="shared" si="75"/>
      </c>
      <c r="AD360" s="1">
        <f t="shared" si="76"/>
      </c>
      <c r="AE360" s="1">
        <f t="shared" si="77"/>
      </c>
      <c r="AF360">
        <f t="shared" si="78"/>
      </c>
      <c r="AG360">
        <f t="shared" si="79"/>
        <v>8.951718322262025</v>
      </c>
    </row>
    <row r="361" spans="1:33" ht="12.75">
      <c r="A361" s="1">
        <f>A360+$I$3/100</f>
        <v>126.27267819705976</v>
      </c>
      <c r="B361" s="1">
        <f>MAX($B$6*$B$2-A361+$B$4*$I$3,0.00001)</f>
        <v>1E-05</v>
      </c>
      <c r="C361" s="1">
        <f>$M$2+$B$7*LN(B361)+$M$4</f>
        <v>111.03842940027327</v>
      </c>
      <c r="D361" s="1">
        <f>MAX($B$6*$B$2-(1-$F$2)/(1-$F$2^D$17)*($A361-$F$2^(D$17-1)*$B$4*$I$3),0.000001)</f>
        <v>1E-06</v>
      </c>
      <c r="E361" s="1">
        <f>(1-$F$2^D$17)*($M$2+$B$7*LN(D361))/(1-$F$2)+(1-$F$2^(D$17-1))*$R$4+$F$2^(D$17-1)*$M$4</f>
        <v>102.0153814750243</v>
      </c>
      <c r="F361" s="1">
        <f>MAX($B$6*$B$2-(1-$F$2)/(1-$F$2^F$17)*($A361-$F$2^(F$17-1)*$B$4*$I$3),0.000001)</f>
        <v>1E-06</v>
      </c>
      <c r="G361" s="1">
        <f>(1-$F$2^F$17)*($M$2+$B$7*LN(F361))/(1-$F$2)+(1-$F$2^(F$17-1))*$R$4+$F$2^(F$17-1)*$M$4</f>
        <v>94.91112224570067</v>
      </c>
      <c r="H361" s="1">
        <f>MAX($B$6*$B$2-(1-$F$2)/(1-$F$2^H$17)*($A361-$F$2^(H$17-1)*$B$4*$I$3),0.000001)</f>
        <v>1E-06</v>
      </c>
      <c r="I361" s="1">
        <f>(1-$F$2^H$17)*($M$2+$B$7*LN(H361))/(1-$F$2)+(1-$F$2^(H$17-1))*$R$4+$F$2^(H$17-1)*$M$4</f>
        <v>88.49952829123608</v>
      </c>
      <c r="J361" s="1">
        <f>MAX($B$6*$B$2-(1-$F$2)/(1-$F$2^J$17)*($A361-$F$2^(J$17-1)*$B$4*$I$3),0.000001)</f>
        <v>3.9038541634388615</v>
      </c>
      <c r="K361" s="1">
        <f>(1-$F$2^J$17)*($M$2+$B$7*LN(J361))/(1-$F$2)+(1-$F$2^(J$17-1))*$R$4+$F$2^(J$17-1)*$M$4</f>
        <v>113.94465459874363</v>
      </c>
      <c r="L361" s="1">
        <f>MAX($B$6*$B$2-(1-$F$2)/(1-$F$2^L$17)*($A361-$F$2^(L$17-1)*$B$4*$I$3),0.000001)</f>
        <v>6.827870411548005</v>
      </c>
      <c r="M361" s="1">
        <f>(1-$F$2^L$17)*($M$2+$B$7*LN(L361))/(1-$F$2)+(1-$F$2^(L$17-1))*$R$4+$F$2^(L$17-1)*$M$4</f>
        <v>114.58377744304546</v>
      </c>
      <c r="N361" s="1">
        <f>MAX($B$6*$B$2-(1-$F$2)/(1-$F$2^N$17)*($A361-$F$2^(N$17-1)*$B$4*$I$3),0.000001)</f>
        <v>8.894728254905328</v>
      </c>
      <c r="O361" s="1">
        <f>(1-$F$2^N$17)*($M$2+$B$7*LN(N361))/(1-$F$2)+(1-$F$2^(N$17-1))*$R$4+$F$2^(N$17-1)*$M$4</f>
        <v>114.81714219136279</v>
      </c>
      <c r="P361" s="1">
        <f t="shared" si="70"/>
        <v>27</v>
      </c>
      <c r="Q361" s="1">
        <f>$R$3/(1-$B$4)</f>
        <v>115.82106318787385</v>
      </c>
      <c r="R361" s="1">
        <f>LN((1-$B$6)*$B$3*$B$2)+$B$7*LN($B$6*$B$3*$B$2+$F$2*Y361)+$B$4*$R$3/(1-$B$4)</f>
        <v>116.61517942975058</v>
      </c>
      <c r="T361" s="1">
        <f t="shared" si="71"/>
        <v>115.82106318787385</v>
      </c>
      <c r="U361" s="1">
        <f t="shared" si="72"/>
        <v>0</v>
      </c>
      <c r="V361" s="1">
        <f t="shared" si="80"/>
        <v>27</v>
      </c>
      <c r="W361" s="1"/>
      <c r="X361" s="1">
        <f aca="true" t="shared" si="81" ref="X361:X424">MAX(C361,E361,G361,I361,K361,M361,O361)</f>
        <v>114.81714219136279</v>
      </c>
      <c r="Y361" s="1">
        <f>IF(X361=C361,$I$3,(Z361-$B$6*$B$2+A361)/$F$2)</f>
        <v>116.52898221824387</v>
      </c>
      <c r="Z361" s="1">
        <f aca="true" t="shared" si="82" ref="Z361:Z424">MAX(AA361:AG361)</f>
        <v>8.894728254905328</v>
      </c>
      <c r="AA361" s="1">
        <f t="shared" si="73"/>
      </c>
      <c r="AB361" s="1">
        <f t="shared" si="74"/>
      </c>
      <c r="AC361" s="1">
        <f t="shared" si="75"/>
      </c>
      <c r="AD361" s="1">
        <f t="shared" si="76"/>
      </c>
      <c r="AE361" s="1">
        <f t="shared" si="77"/>
      </c>
      <c r="AF361">
        <f t="shared" si="78"/>
      </c>
      <c r="AG361">
        <f t="shared" si="79"/>
        <v>8.894728254905328</v>
      </c>
    </row>
    <row r="362" spans="1:33" ht="12.75">
      <c r="A362" s="1">
        <f>A361+$I$3/100</f>
        <v>126.57213909396978</v>
      </c>
      <c r="B362" s="1">
        <f>MAX($B$6*$B$2-A362+$B$4*$I$3,0.00001)</f>
        <v>1E-05</v>
      </c>
      <c r="C362" s="1">
        <f>$M$2+$B$7*LN(B362)+$M$4</f>
        <v>111.03842940027327</v>
      </c>
      <c r="D362" s="1">
        <f>MAX($B$6*$B$2-(1-$F$2)/(1-$F$2^D$17)*($A362-$F$2^(D$17-1)*$B$4*$I$3),0.000001)</f>
        <v>1E-06</v>
      </c>
      <c r="E362" s="1">
        <f>(1-$F$2^D$17)*($M$2+$B$7*LN(D362))/(1-$F$2)+(1-$F$2^(D$17-1))*$R$4+$F$2^(D$17-1)*$M$4</f>
        <v>102.0153814750243</v>
      </c>
      <c r="F362" s="1">
        <f>MAX($B$6*$B$2-(1-$F$2)/(1-$F$2^F$17)*($A362-$F$2^(F$17-1)*$B$4*$I$3),0.000001)</f>
        <v>1E-06</v>
      </c>
      <c r="G362" s="1">
        <f>(1-$F$2^F$17)*($M$2+$B$7*LN(F362))/(1-$F$2)+(1-$F$2^(F$17-1))*$R$4+$F$2^(F$17-1)*$M$4</f>
        <v>94.91112224570067</v>
      </c>
      <c r="H362" s="1">
        <f>MAX($B$6*$B$2-(1-$F$2)/(1-$F$2^H$17)*($A362-$F$2^(H$17-1)*$B$4*$I$3),0.000001)</f>
        <v>1E-06</v>
      </c>
      <c r="I362" s="1">
        <f>(1-$F$2^H$17)*($M$2+$B$7*LN(H362))/(1-$F$2)+(1-$F$2^(H$17-1))*$R$4+$F$2^(H$17-1)*$M$4</f>
        <v>88.49952829123608</v>
      </c>
      <c r="J362" s="1">
        <f>MAX($B$6*$B$2-(1-$F$2)/(1-$F$2^J$17)*($A362-$F$2^(J$17-1)*$B$4*$I$3),0.000001)</f>
        <v>3.8310903326658305</v>
      </c>
      <c r="K362" s="1">
        <f>(1-$F$2^J$17)*($M$2+$B$7*LN(J362))/(1-$F$2)+(1-$F$2^(J$17-1))*$R$4+$F$2^(J$17-1)*$M$4</f>
        <v>113.90593813076043</v>
      </c>
      <c r="L362" s="1">
        <f>MAX($B$6*$B$2-(1-$F$2)/(1-$F$2^L$17)*($A362-$F$2^(L$17-1)*$B$4*$I$3),0.000001)</f>
        <v>6.764347996141883</v>
      </c>
      <c r="M362" s="1">
        <f>(1-$F$2^L$17)*($M$2+$B$7*LN(L362))/(1-$F$2)+(1-$F$2^(L$17-1))*$R$4+$F$2^(L$17-1)*$M$4</f>
        <v>114.56174549298878</v>
      </c>
      <c r="N362" s="1">
        <f>MAX($B$6*$B$2-(1-$F$2)/(1-$F$2^N$17)*($A362-$F$2^(N$17-1)*$B$4*$I$3),0.000001)</f>
        <v>8.83773818754863</v>
      </c>
      <c r="O362" s="1">
        <f>(1-$F$2^N$17)*($M$2+$B$7*LN(N362))/(1-$F$2)+(1-$F$2^(N$17-1))*$R$4+$F$2^(N$17-1)*$M$4</f>
        <v>114.80025441498175</v>
      </c>
      <c r="P362" s="1">
        <f t="shared" si="70"/>
        <v>27</v>
      </c>
      <c r="Q362" s="1">
        <f>$R$3/(1-$B$4)</f>
        <v>115.82106318787385</v>
      </c>
      <c r="R362" s="1">
        <f>LN((1-$B$6)*$B$3*$B$2)+$B$7*LN($B$6*$B$3*$B$2+$F$2*Y362)+$B$4*$R$3/(1-$B$4)</f>
        <v>116.61609587614392</v>
      </c>
      <c r="T362" s="1">
        <f t="shared" si="71"/>
        <v>115.82106318787385</v>
      </c>
      <c r="U362" s="1">
        <f t="shared" si="72"/>
        <v>0</v>
      </c>
      <c r="V362" s="1">
        <f t="shared" si="80"/>
        <v>27</v>
      </c>
      <c r="W362" s="1"/>
      <c r="X362" s="1">
        <f t="shared" si="81"/>
        <v>114.80025441498175</v>
      </c>
      <c r="Y362" s="1">
        <f>IF(X362=C362,$I$3,(Z362-$B$6*$B$2+A362)/$F$2)</f>
        <v>116.79764795736114</v>
      </c>
      <c r="Z362" s="1">
        <f t="shared" si="82"/>
        <v>8.83773818754863</v>
      </c>
      <c r="AA362" s="1">
        <f t="shared" si="73"/>
      </c>
      <c r="AB362" s="1">
        <f t="shared" si="74"/>
      </c>
      <c r="AC362" s="1">
        <f t="shared" si="75"/>
      </c>
      <c r="AD362" s="1">
        <f t="shared" si="76"/>
      </c>
      <c r="AE362" s="1">
        <f t="shared" si="77"/>
      </c>
      <c r="AF362">
        <f t="shared" si="78"/>
      </c>
      <c r="AG362">
        <f t="shared" si="79"/>
        <v>8.83773818754863</v>
      </c>
    </row>
    <row r="363" spans="1:33" ht="12.75">
      <c r="A363" s="1">
        <f>A362+$I$3/100</f>
        <v>126.8715999908798</v>
      </c>
      <c r="B363" s="1">
        <f>MAX($B$6*$B$2-A363+$B$4*$I$3,0.00001)</f>
        <v>1E-05</v>
      </c>
      <c r="C363" s="1">
        <f>$M$2+$B$7*LN(B363)+$M$4</f>
        <v>111.03842940027327</v>
      </c>
      <c r="D363" s="1">
        <f>MAX($B$6*$B$2-(1-$F$2)/(1-$F$2^D$17)*($A363-$F$2^(D$17-1)*$B$4*$I$3),0.000001)</f>
        <v>1E-06</v>
      </c>
      <c r="E363" s="1">
        <f>(1-$F$2^D$17)*($M$2+$B$7*LN(D363))/(1-$F$2)+(1-$F$2^(D$17-1))*$R$4+$F$2^(D$17-1)*$M$4</f>
        <v>102.0153814750243</v>
      </c>
      <c r="F363" s="1">
        <f>MAX($B$6*$B$2-(1-$F$2)/(1-$F$2^F$17)*($A363-$F$2^(F$17-1)*$B$4*$I$3),0.000001)</f>
        <v>1E-06</v>
      </c>
      <c r="G363" s="1">
        <f>(1-$F$2^F$17)*($M$2+$B$7*LN(F363))/(1-$F$2)+(1-$F$2^(F$17-1))*$R$4+$F$2^(F$17-1)*$M$4</f>
        <v>94.91112224570067</v>
      </c>
      <c r="H363" s="1">
        <f>MAX($B$6*$B$2-(1-$F$2)/(1-$F$2^H$17)*($A363-$F$2^(H$17-1)*$B$4*$I$3),0.000001)</f>
        <v>1E-06</v>
      </c>
      <c r="I363" s="1">
        <f>(1-$F$2^H$17)*($M$2+$B$7*LN(H363))/(1-$F$2)+(1-$F$2^(H$17-1))*$R$4+$F$2^(H$17-1)*$M$4</f>
        <v>88.49952829123608</v>
      </c>
      <c r="J363" s="1">
        <f>MAX($B$6*$B$2-(1-$F$2)/(1-$F$2^J$17)*($A363-$F$2^(J$17-1)*$B$4*$I$3),0.000001)</f>
        <v>3.7583265018927996</v>
      </c>
      <c r="K363" s="1">
        <f>(1-$F$2^J$17)*($M$2+$B$7*LN(J363))/(1-$F$2)+(1-$F$2^(J$17-1))*$R$4+$F$2^(J$17-1)*$M$4</f>
        <v>113.86647922640498</v>
      </c>
      <c r="L363" s="1">
        <f>MAX($B$6*$B$2-(1-$F$2)/(1-$F$2^L$17)*($A363-$F$2^(L$17-1)*$B$4*$I$3),0.000001)</f>
        <v>6.7008255807357635</v>
      </c>
      <c r="M363" s="1">
        <f>(1-$F$2^L$17)*($M$2+$B$7*LN(L363))/(1-$F$2)+(1-$F$2^(L$17-1))*$R$4+$F$2^(L$17-1)*$M$4</f>
        <v>114.53950566691127</v>
      </c>
      <c r="N363" s="1">
        <f>MAX($B$6*$B$2-(1-$F$2)/(1-$F$2^N$17)*($A363-$F$2^(N$17-1)*$B$4*$I$3),0.000001)</f>
        <v>8.780748120191937</v>
      </c>
      <c r="O363" s="1">
        <f>(1-$F$2^N$17)*($M$2+$B$7*LN(N363))/(1-$F$2)+(1-$F$2^(N$17-1))*$R$4+$F$2^(N$17-1)*$M$4</f>
        <v>114.78325738492381</v>
      </c>
      <c r="P363" s="1">
        <f t="shared" si="70"/>
        <v>27</v>
      </c>
      <c r="Q363" s="1">
        <f>$R$3/(1-$B$4)</f>
        <v>115.82106318787385</v>
      </c>
      <c r="R363" s="1">
        <f>LN((1-$B$6)*$B$3*$B$2)+$B$7*LN($B$6*$B$3*$B$2+$F$2*Y363)+$B$4*$R$3/(1-$B$4)</f>
        <v>116.61701064586195</v>
      </c>
      <c r="T363" s="1">
        <f t="shared" si="71"/>
        <v>115.82106318787385</v>
      </c>
      <c r="U363" s="1">
        <f t="shared" si="72"/>
        <v>0</v>
      </c>
      <c r="V363" s="1">
        <f t="shared" si="80"/>
        <v>27</v>
      </c>
      <c r="W363" s="1"/>
      <c r="X363" s="1">
        <f t="shared" si="81"/>
        <v>114.78325738492381</v>
      </c>
      <c r="Y363" s="1">
        <f>IF(X363=C363,$I$3,(Z363-$B$6*$B$2+A363)/$F$2)</f>
        <v>117.06631369647839</v>
      </c>
      <c r="Z363" s="1">
        <f t="shared" si="82"/>
        <v>8.780748120191937</v>
      </c>
      <c r="AA363" s="1">
        <f t="shared" si="73"/>
      </c>
      <c r="AB363" s="1">
        <f t="shared" si="74"/>
      </c>
      <c r="AC363" s="1">
        <f t="shared" si="75"/>
      </c>
      <c r="AD363" s="1">
        <f t="shared" si="76"/>
      </c>
      <c r="AE363" s="1">
        <f t="shared" si="77"/>
      </c>
      <c r="AF363">
        <f t="shared" si="78"/>
      </c>
      <c r="AG363">
        <f t="shared" si="79"/>
        <v>8.780748120191937</v>
      </c>
    </row>
    <row r="364" spans="1:33" ht="12.75">
      <c r="A364" s="1">
        <f>A363+$I$3/100</f>
        <v>127.17106088778982</v>
      </c>
      <c r="B364" s="1">
        <f>MAX($B$6*$B$2-A364+$B$4*$I$3,0.00001)</f>
        <v>1E-05</v>
      </c>
      <c r="C364" s="1">
        <f>$M$2+$B$7*LN(B364)+$M$4</f>
        <v>111.03842940027327</v>
      </c>
      <c r="D364" s="1">
        <f>MAX($B$6*$B$2-(1-$F$2)/(1-$F$2^D$17)*($A364-$F$2^(D$17-1)*$B$4*$I$3),0.000001)</f>
        <v>1E-06</v>
      </c>
      <c r="E364" s="1">
        <f>(1-$F$2^D$17)*($M$2+$B$7*LN(D364))/(1-$F$2)+(1-$F$2^(D$17-1))*$R$4+$F$2^(D$17-1)*$M$4</f>
        <v>102.0153814750243</v>
      </c>
      <c r="F364" s="1">
        <f>MAX($B$6*$B$2-(1-$F$2)/(1-$F$2^F$17)*($A364-$F$2^(F$17-1)*$B$4*$I$3),0.000001)</f>
        <v>1E-06</v>
      </c>
      <c r="G364" s="1">
        <f>(1-$F$2^F$17)*($M$2+$B$7*LN(F364))/(1-$F$2)+(1-$F$2^(F$17-1))*$R$4+$F$2^(F$17-1)*$M$4</f>
        <v>94.91112224570067</v>
      </c>
      <c r="H364" s="1">
        <f>MAX($B$6*$B$2-(1-$F$2)/(1-$F$2^H$17)*($A364-$F$2^(H$17-1)*$B$4*$I$3),0.000001)</f>
        <v>1E-06</v>
      </c>
      <c r="I364" s="1">
        <f>(1-$F$2^H$17)*($M$2+$B$7*LN(H364))/(1-$F$2)+(1-$F$2^(H$17-1))*$R$4+$F$2^(H$17-1)*$M$4</f>
        <v>88.49952829123608</v>
      </c>
      <c r="J364" s="1">
        <f>MAX($B$6*$B$2-(1-$F$2)/(1-$F$2^J$17)*($A364-$F$2^(J$17-1)*$B$4*$I$3),0.000001)</f>
        <v>3.6855626711197687</v>
      </c>
      <c r="K364" s="1">
        <f>(1-$F$2^J$17)*($M$2+$B$7*LN(J364))/(1-$F$2)+(1-$F$2^(J$17-1))*$R$4+$F$2^(J$17-1)*$M$4</f>
        <v>113.82624885376781</v>
      </c>
      <c r="L364" s="1">
        <f>MAX($B$6*$B$2-(1-$F$2)/(1-$F$2^L$17)*($A364-$F$2^(L$17-1)*$B$4*$I$3),0.000001)</f>
        <v>6.637303165329641</v>
      </c>
      <c r="M364" s="1">
        <f>(1-$F$2^L$17)*($M$2+$B$7*LN(L364))/(1-$F$2)+(1-$F$2^(L$17-1))*$R$4+$F$2^(L$17-1)*$M$4</f>
        <v>114.51705400471212</v>
      </c>
      <c r="N364" s="1">
        <f>MAX($B$6*$B$2-(1-$F$2)/(1-$F$2^N$17)*($A364-$F$2^(N$17-1)*$B$4*$I$3),0.000001)</f>
        <v>8.72375805283524</v>
      </c>
      <c r="O364" s="1">
        <f>(1-$F$2^N$17)*($M$2+$B$7*LN(N364))/(1-$F$2)+(1-$F$2^(N$17-1))*$R$4+$F$2^(N$17-1)*$M$4</f>
        <v>114.76614967836905</v>
      </c>
      <c r="P364" s="1">
        <f t="shared" si="70"/>
        <v>27</v>
      </c>
      <c r="Q364" s="1">
        <f>$R$3/(1-$B$4)</f>
        <v>115.82106318787385</v>
      </c>
      <c r="R364" s="1">
        <f>LN((1-$B$6)*$B$3*$B$2)+$B$7*LN($B$6*$B$3*$B$2+$F$2*Y364)+$B$4*$R$3/(1-$B$4)</f>
        <v>116.6179237450286</v>
      </c>
      <c r="T364" s="1">
        <f t="shared" si="71"/>
        <v>115.82106318787385</v>
      </c>
      <c r="U364" s="1">
        <f t="shared" si="72"/>
        <v>0</v>
      </c>
      <c r="V364" s="1">
        <f t="shared" si="80"/>
        <v>27</v>
      </c>
      <c r="W364" s="1"/>
      <c r="X364" s="1">
        <f t="shared" si="81"/>
        <v>114.76614967836905</v>
      </c>
      <c r="Y364" s="1">
        <f>IF(X364=C364,$I$3,(Z364-$B$6*$B$2+A364)/$F$2)</f>
        <v>117.33497943559564</v>
      </c>
      <c r="Z364" s="1">
        <f t="shared" si="82"/>
        <v>8.72375805283524</v>
      </c>
      <c r="AA364" s="1">
        <f t="shared" si="73"/>
      </c>
      <c r="AB364" s="1">
        <f t="shared" si="74"/>
      </c>
      <c r="AC364" s="1">
        <f t="shared" si="75"/>
      </c>
      <c r="AD364" s="1">
        <f t="shared" si="76"/>
      </c>
      <c r="AE364" s="1">
        <f t="shared" si="77"/>
      </c>
      <c r="AF364">
        <f t="shared" si="78"/>
      </c>
      <c r="AG364">
        <f t="shared" si="79"/>
        <v>8.72375805283524</v>
      </c>
    </row>
    <row r="365" spans="1:33" ht="12.75">
      <c r="A365" s="1">
        <f>A364+$I$3/100</f>
        <v>127.47052178469984</v>
      </c>
      <c r="B365" s="1">
        <f>MAX($B$6*$B$2-A365+$B$4*$I$3,0.00001)</f>
        <v>1E-05</v>
      </c>
      <c r="C365" s="1">
        <f>$M$2+$B$7*LN(B365)+$M$4</f>
        <v>111.03842940027327</v>
      </c>
      <c r="D365" s="1">
        <f>MAX($B$6*$B$2-(1-$F$2)/(1-$F$2^D$17)*($A365-$F$2^(D$17-1)*$B$4*$I$3),0.000001)</f>
        <v>1E-06</v>
      </c>
      <c r="E365" s="1">
        <f>(1-$F$2^D$17)*($M$2+$B$7*LN(D365))/(1-$F$2)+(1-$F$2^(D$17-1))*$R$4+$F$2^(D$17-1)*$M$4</f>
        <v>102.0153814750243</v>
      </c>
      <c r="F365" s="1">
        <f>MAX($B$6*$B$2-(1-$F$2)/(1-$F$2^F$17)*($A365-$F$2^(F$17-1)*$B$4*$I$3),0.000001)</f>
        <v>1E-06</v>
      </c>
      <c r="G365" s="1">
        <f>(1-$F$2^F$17)*($M$2+$B$7*LN(F365))/(1-$F$2)+(1-$F$2^(F$17-1))*$R$4+$F$2^(F$17-1)*$M$4</f>
        <v>94.91112224570067</v>
      </c>
      <c r="H365" s="1">
        <f>MAX($B$6*$B$2-(1-$F$2)/(1-$F$2^H$17)*($A365-$F$2^(H$17-1)*$B$4*$I$3),0.000001)</f>
        <v>1E-06</v>
      </c>
      <c r="I365" s="1">
        <f>(1-$F$2^H$17)*($M$2+$B$7*LN(H365))/(1-$F$2)+(1-$F$2^(H$17-1))*$R$4+$F$2^(H$17-1)*$M$4</f>
        <v>88.49952829123608</v>
      </c>
      <c r="J365" s="1">
        <f>MAX($B$6*$B$2-(1-$F$2)/(1-$F$2^J$17)*($A365-$F$2^(J$17-1)*$B$4*$I$3),0.000001)</f>
        <v>3.6127988403467377</v>
      </c>
      <c r="K365" s="1">
        <f>(1-$F$2^J$17)*($M$2+$B$7*LN(J365))/(1-$F$2)+(1-$F$2^(J$17-1))*$R$4+$F$2^(J$17-1)*$M$4</f>
        <v>113.78521624404691</v>
      </c>
      <c r="L365" s="1">
        <f>MAX($B$6*$B$2-(1-$F$2)/(1-$F$2^L$17)*($A365-$F$2^(L$17-1)*$B$4*$I$3),0.000001)</f>
        <v>6.573780749923522</v>
      </c>
      <c r="M365" s="1">
        <f>(1-$F$2^L$17)*($M$2+$B$7*LN(L365))/(1-$F$2)+(1-$F$2^(L$17-1))*$R$4+$F$2^(L$17-1)*$M$4</f>
        <v>114.4943864320397</v>
      </c>
      <c r="N365" s="1">
        <f>MAX($B$6*$B$2-(1-$F$2)/(1-$F$2^N$17)*($A365-$F$2^(N$17-1)*$B$4*$I$3),0.000001)</f>
        <v>8.666767985478543</v>
      </c>
      <c r="O365" s="1">
        <f>(1-$F$2^N$17)*($M$2+$B$7*LN(N365))/(1-$F$2)+(1-$F$2^(N$17-1))*$R$4+$F$2^(N$17-1)*$M$4</f>
        <v>114.74892984452102</v>
      </c>
      <c r="P365" s="1">
        <f t="shared" si="70"/>
        <v>27</v>
      </c>
      <c r="Q365" s="1">
        <f>$R$3/(1-$B$4)</f>
        <v>115.82106318787385</v>
      </c>
      <c r="R365" s="1">
        <f>LN((1-$B$6)*$B$3*$B$2)+$B$7*LN($B$6*$B$3*$B$2+$F$2*Y365)+$B$4*$R$3/(1-$B$4)</f>
        <v>116.61883517973425</v>
      </c>
      <c r="T365" s="1">
        <f t="shared" si="71"/>
        <v>115.82106318787385</v>
      </c>
      <c r="U365" s="1">
        <f t="shared" si="72"/>
        <v>0</v>
      </c>
      <c r="V365" s="1">
        <f t="shared" si="80"/>
        <v>27</v>
      </c>
      <c r="W365" s="1"/>
      <c r="X365" s="1">
        <f t="shared" si="81"/>
        <v>114.74892984452102</v>
      </c>
      <c r="Y365" s="1">
        <f>IF(X365=C365,$I$3,(Z365-$B$6*$B$2+A365)/$F$2)</f>
        <v>117.6036451747129</v>
      </c>
      <c r="Z365" s="1">
        <f t="shared" si="82"/>
        <v>8.666767985478543</v>
      </c>
      <c r="AA365" s="1">
        <f t="shared" si="73"/>
      </c>
      <c r="AB365" s="1">
        <f t="shared" si="74"/>
      </c>
      <c r="AC365" s="1">
        <f t="shared" si="75"/>
      </c>
      <c r="AD365" s="1">
        <f t="shared" si="76"/>
      </c>
      <c r="AE365" s="1">
        <f t="shared" si="77"/>
      </c>
      <c r="AF365">
        <f t="shared" si="78"/>
      </c>
      <c r="AG365">
        <f t="shared" si="79"/>
        <v>8.666767985478543</v>
      </c>
    </row>
    <row r="366" spans="1:33" ht="12.75">
      <c r="A366" s="1">
        <f>A365+$I$3/100</f>
        <v>127.76998268160986</v>
      </c>
      <c r="B366" s="1">
        <f>MAX($B$6*$B$2-A366+$B$4*$I$3,0.00001)</f>
        <v>1E-05</v>
      </c>
      <c r="C366" s="1">
        <f>$M$2+$B$7*LN(B366)+$M$4</f>
        <v>111.03842940027327</v>
      </c>
      <c r="D366" s="1">
        <f>MAX($B$6*$B$2-(1-$F$2)/(1-$F$2^D$17)*($A366-$F$2^(D$17-1)*$B$4*$I$3),0.000001)</f>
        <v>1E-06</v>
      </c>
      <c r="E366" s="1">
        <f>(1-$F$2^D$17)*($M$2+$B$7*LN(D366))/(1-$F$2)+(1-$F$2^(D$17-1))*$R$4+$F$2^(D$17-1)*$M$4</f>
        <v>102.0153814750243</v>
      </c>
      <c r="F366" s="1">
        <f>MAX($B$6*$B$2-(1-$F$2)/(1-$F$2^F$17)*($A366-$F$2^(F$17-1)*$B$4*$I$3),0.000001)</f>
        <v>1E-06</v>
      </c>
      <c r="G366" s="1">
        <f>(1-$F$2^F$17)*($M$2+$B$7*LN(F366))/(1-$F$2)+(1-$F$2^(F$17-1))*$R$4+$F$2^(F$17-1)*$M$4</f>
        <v>94.91112224570067</v>
      </c>
      <c r="H366" s="1">
        <f>MAX($B$6*$B$2-(1-$F$2)/(1-$F$2^H$17)*($A366-$F$2^(H$17-1)*$B$4*$I$3),0.000001)</f>
        <v>1E-06</v>
      </c>
      <c r="I366" s="1">
        <f>(1-$F$2^H$17)*($M$2+$B$7*LN(H366))/(1-$F$2)+(1-$F$2^(H$17-1))*$R$4+$F$2^(H$17-1)*$M$4</f>
        <v>88.49952829123608</v>
      </c>
      <c r="J366" s="1">
        <f>MAX($B$6*$B$2-(1-$F$2)/(1-$F$2^J$17)*($A366-$F$2^(J$17-1)*$B$4*$I$3),0.000001)</f>
        <v>3.5400350095737068</v>
      </c>
      <c r="K366" s="1">
        <f>(1-$F$2^J$17)*($M$2+$B$7*LN(J366))/(1-$F$2)+(1-$F$2^(J$17-1))*$R$4+$F$2^(J$17-1)*$M$4</f>
        <v>113.74334875017281</v>
      </c>
      <c r="L366" s="1">
        <f>MAX($B$6*$B$2-(1-$F$2)/(1-$F$2^L$17)*($A366-$F$2^(L$17-1)*$B$4*$I$3),0.000001)</f>
        <v>6.510258334517399</v>
      </c>
      <c r="M366" s="1">
        <f>(1-$F$2^L$17)*($M$2+$B$7*LN(L366))/(1-$F$2)+(1-$F$2^(L$17-1))*$R$4+$F$2^(L$17-1)*$M$4</f>
        <v>114.47149875585399</v>
      </c>
      <c r="N366" s="1">
        <f>MAX($B$6*$B$2-(1-$F$2)/(1-$F$2^N$17)*($A366-$F$2^(N$17-1)*$B$4*$I$3),0.000001)</f>
        <v>8.609777918121846</v>
      </c>
      <c r="O366" s="1">
        <f>(1-$F$2^N$17)*($M$2+$B$7*LN(N366))/(1-$F$2)+(1-$F$2^(N$17-1))*$R$4+$F$2^(N$17-1)*$M$4</f>
        <v>114.73159640386848</v>
      </c>
      <c r="P366" s="1">
        <f t="shared" si="70"/>
        <v>27</v>
      </c>
      <c r="Q366" s="1">
        <f>$R$3/(1-$B$4)</f>
        <v>115.82106318787385</v>
      </c>
      <c r="R366" s="1">
        <f>LN((1-$B$6)*$B$3*$B$2)+$B$7*LN($B$6*$B$3*$B$2+$F$2*Y366)+$B$4*$R$3/(1-$B$4)</f>
        <v>116.61974495603604</v>
      </c>
      <c r="T366" s="1">
        <f t="shared" si="71"/>
        <v>115.82106318787385</v>
      </c>
      <c r="U366" s="1">
        <f t="shared" si="72"/>
        <v>0</v>
      </c>
      <c r="V366" s="1">
        <f t="shared" si="80"/>
        <v>27</v>
      </c>
      <c r="W366" s="1"/>
      <c r="X366" s="1">
        <f t="shared" si="81"/>
        <v>114.73159640386848</v>
      </c>
      <c r="Y366" s="1">
        <f>IF(X366=C366,$I$3,(Z366-$B$6*$B$2+A366)/$F$2)</f>
        <v>117.87231091383015</v>
      </c>
      <c r="Z366" s="1">
        <f t="shared" si="82"/>
        <v>8.609777918121846</v>
      </c>
      <c r="AA366" s="1">
        <f t="shared" si="73"/>
      </c>
      <c r="AB366" s="1">
        <f t="shared" si="74"/>
      </c>
      <c r="AC366" s="1">
        <f t="shared" si="75"/>
      </c>
      <c r="AD366" s="1">
        <f t="shared" si="76"/>
      </c>
      <c r="AE366" s="1">
        <f t="shared" si="77"/>
      </c>
      <c r="AF366">
        <f t="shared" si="78"/>
      </c>
      <c r="AG366">
        <f t="shared" si="79"/>
        <v>8.609777918121846</v>
      </c>
    </row>
    <row r="367" spans="1:33" ht="12.75">
      <c r="A367" s="1">
        <f>A366+$I$3/100</f>
        <v>128.0694435785199</v>
      </c>
      <c r="B367" s="1">
        <f>MAX($B$6*$B$2-A367+$B$4*$I$3,0.00001)</f>
        <v>1E-05</v>
      </c>
      <c r="C367" s="1">
        <f>$M$2+$B$7*LN(B367)+$M$4</f>
        <v>111.03842940027327</v>
      </c>
      <c r="D367" s="1">
        <f>MAX($B$6*$B$2-(1-$F$2)/(1-$F$2^D$17)*($A367-$F$2^(D$17-1)*$B$4*$I$3),0.000001)</f>
        <v>1E-06</v>
      </c>
      <c r="E367" s="1">
        <f>(1-$F$2^D$17)*($M$2+$B$7*LN(D367))/(1-$F$2)+(1-$F$2^(D$17-1))*$R$4+$F$2^(D$17-1)*$M$4</f>
        <v>102.0153814750243</v>
      </c>
      <c r="F367" s="1">
        <f>MAX($B$6*$B$2-(1-$F$2)/(1-$F$2^F$17)*($A367-$F$2^(F$17-1)*$B$4*$I$3),0.000001)</f>
        <v>1E-06</v>
      </c>
      <c r="G367" s="1">
        <f>(1-$F$2^F$17)*($M$2+$B$7*LN(F367))/(1-$F$2)+(1-$F$2^(F$17-1))*$R$4+$F$2^(F$17-1)*$M$4</f>
        <v>94.91112224570067</v>
      </c>
      <c r="H367" s="1">
        <f>MAX($B$6*$B$2-(1-$F$2)/(1-$F$2^H$17)*($A367-$F$2^(H$17-1)*$B$4*$I$3),0.000001)</f>
        <v>1E-06</v>
      </c>
      <c r="I367" s="1">
        <f>(1-$F$2^H$17)*($M$2+$B$7*LN(H367))/(1-$F$2)+(1-$F$2^(H$17-1))*$R$4+$F$2^(H$17-1)*$M$4</f>
        <v>88.49952829123608</v>
      </c>
      <c r="J367" s="1">
        <f>MAX($B$6*$B$2-(1-$F$2)/(1-$F$2^J$17)*($A367-$F$2^(J$17-1)*$B$4*$I$3),0.000001)</f>
        <v>3.4672711788006723</v>
      </c>
      <c r="K367" s="1">
        <f>(1-$F$2^J$17)*($M$2+$B$7*LN(J367))/(1-$F$2)+(1-$F$2^(J$17-1))*$R$4+$F$2^(J$17-1)*$M$4</f>
        <v>113.70061169075026</v>
      </c>
      <c r="L367" s="1">
        <f>MAX($B$6*$B$2-(1-$F$2)/(1-$F$2^L$17)*($A367-$F$2^(L$17-1)*$B$4*$I$3),0.000001)</f>
        <v>6.446735919111276</v>
      </c>
      <c r="M367" s="1">
        <f>(1-$F$2^L$17)*($M$2+$B$7*LN(L367))/(1-$F$2)+(1-$F$2^(L$17-1))*$R$4+$F$2^(L$17-1)*$M$4</f>
        <v>114.44838665977127</v>
      </c>
      <c r="N367" s="1">
        <f>MAX($B$6*$B$2-(1-$F$2)/(1-$F$2^N$17)*($A367-$F$2^(N$17-1)*$B$4*$I$3),0.000001)</f>
        <v>8.552787850765146</v>
      </c>
      <c r="O367" s="1">
        <f>(1-$F$2^N$17)*($M$2+$B$7*LN(N367))/(1-$F$2)+(1-$F$2^(N$17-1))*$R$4+$F$2^(N$17-1)*$M$4</f>
        <v>114.7141478474225</v>
      </c>
      <c r="P367" s="1">
        <f t="shared" si="70"/>
        <v>27</v>
      </c>
      <c r="Q367" s="1">
        <f>$R$3/(1-$B$4)</f>
        <v>115.82106318787385</v>
      </c>
      <c r="R367" s="1">
        <f>LN((1-$B$6)*$B$3*$B$2)+$B$7*LN($B$6*$B$3*$B$2+$F$2*Y367)+$B$4*$R$3/(1-$B$4)</f>
        <v>116.62065307995813</v>
      </c>
      <c r="T367" s="1">
        <f t="shared" si="71"/>
        <v>115.82106318787385</v>
      </c>
      <c r="U367" s="1">
        <f t="shared" si="72"/>
        <v>0</v>
      </c>
      <c r="V367" s="1">
        <f t="shared" si="80"/>
        <v>27</v>
      </c>
      <c r="W367" s="1"/>
      <c r="X367" s="1">
        <f t="shared" si="81"/>
        <v>114.7141478474225</v>
      </c>
      <c r="Y367" s="1">
        <f>IF(X367=C367,$I$3,(Z367-$B$6*$B$2+A367)/$F$2)</f>
        <v>118.14097665294742</v>
      </c>
      <c r="Z367" s="1">
        <f t="shared" si="82"/>
        <v>8.552787850765146</v>
      </c>
      <c r="AA367" s="1">
        <f t="shared" si="73"/>
      </c>
      <c r="AB367" s="1">
        <f t="shared" si="74"/>
      </c>
      <c r="AC367" s="1">
        <f t="shared" si="75"/>
      </c>
      <c r="AD367" s="1">
        <f t="shared" si="76"/>
      </c>
      <c r="AE367" s="1">
        <f t="shared" si="77"/>
      </c>
      <c r="AF367">
        <f t="shared" si="78"/>
      </c>
      <c r="AG367">
        <f t="shared" si="79"/>
        <v>8.552787850765146</v>
      </c>
    </row>
    <row r="368" spans="1:33" ht="12.75">
      <c r="A368" s="1">
        <f>A367+$I$3/100</f>
        <v>128.36890447542993</v>
      </c>
      <c r="B368" s="1">
        <f>MAX($B$6*$B$2-A368+$B$4*$I$3,0.00001)</f>
        <v>1E-05</v>
      </c>
      <c r="C368" s="1">
        <f>$M$2+$B$7*LN(B368)+$M$4</f>
        <v>111.03842940027327</v>
      </c>
      <c r="D368" s="1">
        <f>MAX($B$6*$B$2-(1-$F$2)/(1-$F$2^D$17)*($A368-$F$2^(D$17-1)*$B$4*$I$3),0.000001)</f>
        <v>1E-06</v>
      </c>
      <c r="E368" s="1">
        <f>(1-$F$2^D$17)*($M$2+$B$7*LN(D368))/(1-$F$2)+(1-$F$2^(D$17-1))*$R$4+$F$2^(D$17-1)*$M$4</f>
        <v>102.0153814750243</v>
      </c>
      <c r="F368" s="1">
        <f>MAX($B$6*$B$2-(1-$F$2)/(1-$F$2^F$17)*($A368-$F$2^(F$17-1)*$B$4*$I$3),0.000001)</f>
        <v>1E-06</v>
      </c>
      <c r="G368" s="1">
        <f>(1-$F$2^F$17)*($M$2+$B$7*LN(F368))/(1-$F$2)+(1-$F$2^(F$17-1))*$R$4+$F$2^(F$17-1)*$M$4</f>
        <v>94.91112224570067</v>
      </c>
      <c r="H368" s="1">
        <f>MAX($B$6*$B$2-(1-$F$2)/(1-$F$2^H$17)*($A368-$F$2^(H$17-1)*$B$4*$I$3),0.000001)</f>
        <v>1E-06</v>
      </c>
      <c r="I368" s="1">
        <f>(1-$F$2^H$17)*($M$2+$B$7*LN(H368))/(1-$F$2)+(1-$F$2^(H$17-1))*$R$4+$F$2^(H$17-1)*$M$4</f>
        <v>88.49952829123608</v>
      </c>
      <c r="J368" s="1">
        <f>MAX($B$6*$B$2-(1-$F$2)/(1-$F$2^J$17)*($A368-$F$2^(J$17-1)*$B$4*$I$3),0.000001)</f>
        <v>3.3945073480276378</v>
      </c>
      <c r="K368" s="1">
        <f>(1-$F$2^J$17)*($M$2+$B$7*LN(J368))/(1-$F$2)+(1-$F$2^(J$17-1))*$R$4+$F$2^(J$17-1)*$M$4</f>
        <v>113.65696817744768</v>
      </c>
      <c r="L368" s="1">
        <f>MAX($B$6*$B$2-(1-$F$2)/(1-$F$2^L$17)*($A368-$F$2^(L$17-1)*$B$4*$I$3),0.000001)</f>
        <v>6.383213503705154</v>
      </c>
      <c r="M368" s="1">
        <f>(1-$F$2^L$17)*($M$2+$B$7*LN(L368))/(1-$F$2)+(1-$F$2^(L$17-1))*$R$4+$F$2^(L$17-1)*$M$4</f>
        <v>114.42504569917858</v>
      </c>
      <c r="N368" s="1">
        <f>MAX($B$6*$B$2-(1-$F$2)/(1-$F$2^N$17)*($A368-$F$2^(N$17-1)*$B$4*$I$3),0.000001)</f>
        <v>8.495797783408449</v>
      </c>
      <c r="O368" s="1">
        <f>(1-$F$2^N$17)*($M$2+$B$7*LN(N368))/(1-$F$2)+(1-$F$2^(N$17-1))*$R$4+$F$2^(N$17-1)*$M$4</f>
        <v>114.6965826359282</v>
      </c>
      <c r="P368" s="1">
        <f t="shared" si="70"/>
        <v>27</v>
      </c>
      <c r="Q368" s="1">
        <f>$R$3/(1-$B$4)</f>
        <v>115.82106318787385</v>
      </c>
      <c r="R368" s="1">
        <f>LN((1-$B$6)*$B$3*$B$2)+$B$7*LN($B$6*$B$3*$B$2+$F$2*Y368)+$B$4*$R$3/(1-$B$4)</f>
        <v>116.6215595574919</v>
      </c>
      <c r="T368" s="1">
        <f t="shared" si="71"/>
        <v>115.82106318787385</v>
      </c>
      <c r="U368" s="1">
        <f t="shared" si="72"/>
        <v>0</v>
      </c>
      <c r="V368" s="1">
        <f t="shared" si="80"/>
        <v>27</v>
      </c>
      <c r="W368" s="1"/>
      <c r="X368" s="1">
        <f t="shared" si="81"/>
        <v>114.6965826359282</v>
      </c>
      <c r="Y368" s="1">
        <f>IF(X368=C368,$I$3,(Z368-$B$6*$B$2+A368)/$F$2)</f>
        <v>118.40964239206468</v>
      </c>
      <c r="Z368" s="1">
        <f t="shared" si="82"/>
        <v>8.495797783408449</v>
      </c>
      <c r="AA368" s="1">
        <f t="shared" si="73"/>
      </c>
      <c r="AB368" s="1">
        <f t="shared" si="74"/>
      </c>
      <c r="AC368" s="1">
        <f t="shared" si="75"/>
      </c>
      <c r="AD368" s="1">
        <f t="shared" si="76"/>
      </c>
      <c r="AE368" s="1">
        <f t="shared" si="77"/>
      </c>
      <c r="AF368">
        <f t="shared" si="78"/>
      </c>
      <c r="AG368">
        <f t="shared" si="79"/>
        <v>8.495797783408449</v>
      </c>
    </row>
    <row r="369" spans="1:33" ht="12.75">
      <c r="A369" s="1">
        <f>A368+$I$3/100</f>
        <v>128.66836537233996</v>
      </c>
      <c r="B369" s="1">
        <f>MAX($B$6*$B$2-A369+$B$4*$I$3,0.00001)</f>
        <v>1E-05</v>
      </c>
      <c r="C369" s="1">
        <f>$M$2+$B$7*LN(B369)+$M$4</f>
        <v>111.03842940027327</v>
      </c>
      <c r="D369" s="1">
        <f>MAX($B$6*$B$2-(1-$F$2)/(1-$F$2^D$17)*($A369-$F$2^(D$17-1)*$B$4*$I$3),0.000001)</f>
        <v>1E-06</v>
      </c>
      <c r="E369" s="1">
        <f>(1-$F$2^D$17)*($M$2+$B$7*LN(D369))/(1-$F$2)+(1-$F$2^(D$17-1))*$R$4+$F$2^(D$17-1)*$M$4</f>
        <v>102.0153814750243</v>
      </c>
      <c r="F369" s="1">
        <f>MAX($B$6*$B$2-(1-$F$2)/(1-$F$2^F$17)*($A369-$F$2^(F$17-1)*$B$4*$I$3),0.000001)</f>
        <v>1E-06</v>
      </c>
      <c r="G369" s="1">
        <f>(1-$F$2^F$17)*($M$2+$B$7*LN(F369))/(1-$F$2)+(1-$F$2^(F$17-1))*$R$4+$F$2^(F$17-1)*$M$4</f>
        <v>94.91112224570067</v>
      </c>
      <c r="H369" s="1">
        <f>MAX($B$6*$B$2-(1-$F$2)/(1-$F$2^H$17)*($A369-$F$2^(H$17-1)*$B$4*$I$3),0.000001)</f>
        <v>1E-06</v>
      </c>
      <c r="I369" s="1">
        <f>(1-$F$2^H$17)*($M$2+$B$7*LN(H369))/(1-$F$2)+(1-$F$2^(H$17-1))*$R$4+$F$2^(H$17-1)*$M$4</f>
        <v>88.49952829123608</v>
      </c>
      <c r="J369" s="1">
        <f>MAX($B$6*$B$2-(1-$F$2)/(1-$F$2^J$17)*($A369-$F$2^(J$17-1)*$B$4*$I$3),0.000001)</f>
        <v>3.3217435172546033</v>
      </c>
      <c r="K369" s="1">
        <f>(1-$F$2^J$17)*($M$2+$B$7*LN(J369))/(1-$F$2)+(1-$F$2^(J$17-1))*$R$4+$F$2^(J$17-1)*$M$4</f>
        <v>113.61237892368166</v>
      </c>
      <c r="L369" s="1">
        <f>MAX($B$6*$B$2-(1-$F$2)/(1-$F$2^L$17)*($A369-$F$2^(L$17-1)*$B$4*$I$3),0.000001)</f>
        <v>6.319691088299027</v>
      </c>
      <c r="M369" s="1">
        <f>(1-$F$2^L$17)*($M$2+$B$7*LN(L369))/(1-$F$2)+(1-$F$2^(L$17-1))*$R$4+$F$2^(L$17-1)*$M$4</f>
        <v>114.40147129610358</v>
      </c>
      <c r="N369" s="1">
        <f>MAX($B$6*$B$2-(1-$F$2)/(1-$F$2^N$17)*($A369-$F$2^(N$17-1)*$B$4*$I$3),0.000001)</f>
        <v>8.438807716051748</v>
      </c>
      <c r="O369" s="1">
        <f>(1-$F$2^N$17)*($M$2+$B$7*LN(N369))/(1-$F$2)+(1-$F$2^(N$17-1))*$R$4+$F$2^(N$17-1)*$M$4</f>
        <v>114.67889919904991</v>
      </c>
      <c r="P369" s="1">
        <f t="shared" si="70"/>
        <v>27</v>
      </c>
      <c r="Q369" s="1">
        <f>$R$3/(1-$B$4)</f>
        <v>115.82106318787385</v>
      </c>
      <c r="R369" s="1">
        <f>LN((1-$B$6)*$B$3*$B$2)+$B$7*LN($B$6*$B$3*$B$2+$F$2*Y369)+$B$4*$R$3/(1-$B$4)</f>
        <v>116.62246439459622</v>
      </c>
      <c r="T369" s="1">
        <f t="shared" si="71"/>
        <v>115.82106318787385</v>
      </c>
      <c r="U369" s="1">
        <f t="shared" si="72"/>
        <v>0</v>
      </c>
      <c r="V369" s="1">
        <f t="shared" si="80"/>
        <v>27</v>
      </c>
      <c r="W369" s="1"/>
      <c r="X369" s="1">
        <f t="shared" si="81"/>
        <v>114.67889919904991</v>
      </c>
      <c r="Y369" s="1">
        <f>IF(X369=C369,$I$3,(Z369-$B$6*$B$2+A369)/$F$2)</f>
        <v>118.67830813118195</v>
      </c>
      <c r="Z369" s="1">
        <f t="shared" si="82"/>
        <v>8.438807716051748</v>
      </c>
      <c r="AA369" s="1">
        <f t="shared" si="73"/>
      </c>
      <c r="AB369" s="1">
        <f t="shared" si="74"/>
      </c>
      <c r="AC369" s="1">
        <f t="shared" si="75"/>
      </c>
      <c r="AD369" s="1">
        <f t="shared" si="76"/>
      </c>
      <c r="AE369" s="1">
        <f t="shared" si="77"/>
      </c>
      <c r="AF369">
        <f t="shared" si="78"/>
      </c>
      <c r="AG369">
        <f t="shared" si="79"/>
        <v>8.438807716051748</v>
      </c>
    </row>
    <row r="370" spans="1:33" ht="12.75">
      <c r="A370" s="1">
        <f>A369+$I$3/100</f>
        <v>128.96782626925</v>
      </c>
      <c r="B370" s="1">
        <f>MAX($B$6*$B$2-A370+$B$4*$I$3,0.00001)</f>
        <v>1E-05</v>
      </c>
      <c r="C370" s="1">
        <f>$M$2+$B$7*LN(B370)+$M$4</f>
        <v>111.03842940027327</v>
      </c>
      <c r="D370" s="1">
        <f>MAX($B$6*$B$2-(1-$F$2)/(1-$F$2^D$17)*($A370-$F$2^(D$17-1)*$B$4*$I$3),0.000001)</f>
        <v>1E-06</v>
      </c>
      <c r="E370" s="1">
        <f>(1-$F$2^D$17)*($M$2+$B$7*LN(D370))/(1-$F$2)+(1-$F$2^(D$17-1))*$R$4+$F$2^(D$17-1)*$M$4</f>
        <v>102.0153814750243</v>
      </c>
      <c r="F370" s="1">
        <f>MAX($B$6*$B$2-(1-$F$2)/(1-$F$2^F$17)*($A370-$F$2^(F$17-1)*$B$4*$I$3),0.000001)</f>
        <v>1E-06</v>
      </c>
      <c r="G370" s="1">
        <f>(1-$F$2^F$17)*($M$2+$B$7*LN(F370))/(1-$F$2)+(1-$F$2^(F$17-1))*$R$4+$F$2^(F$17-1)*$M$4</f>
        <v>94.91112224570067</v>
      </c>
      <c r="H370" s="1">
        <f>MAX($B$6*$B$2-(1-$F$2)/(1-$F$2^H$17)*($A370-$F$2^(H$17-1)*$B$4*$I$3),0.000001)</f>
        <v>1E-06</v>
      </c>
      <c r="I370" s="1">
        <f>(1-$F$2^H$17)*($M$2+$B$7*LN(H370))/(1-$F$2)+(1-$F$2^(H$17-1))*$R$4+$F$2^(H$17-1)*$M$4</f>
        <v>88.49952829123608</v>
      </c>
      <c r="J370" s="1">
        <f>MAX($B$6*$B$2-(1-$F$2)/(1-$F$2^J$17)*($A370-$F$2^(J$17-1)*$B$4*$I$3),0.000001)</f>
        <v>3.2489796864815688</v>
      </c>
      <c r="K370" s="1">
        <f>(1-$F$2^J$17)*($M$2+$B$7*LN(J370))/(1-$F$2)+(1-$F$2^(J$17-1))*$R$4+$F$2^(J$17-1)*$M$4</f>
        <v>113.56680203211053</v>
      </c>
      <c r="L370" s="1">
        <f>MAX($B$6*$B$2-(1-$F$2)/(1-$F$2^L$17)*($A370-$F$2^(L$17-1)*$B$4*$I$3),0.000001)</f>
        <v>6.256168672892905</v>
      </c>
      <c r="M370" s="1">
        <f>(1-$F$2^L$17)*($M$2+$B$7*LN(L370))/(1-$F$2)+(1-$F$2^(L$17-1))*$R$4+$F$2^(L$17-1)*$M$4</f>
        <v>114.37765873382544</v>
      </c>
      <c r="N370" s="1">
        <f>MAX($B$6*$B$2-(1-$F$2)/(1-$F$2^N$17)*($A370-$F$2^(N$17-1)*$B$4*$I$3),0.000001)</f>
        <v>8.381817648695048</v>
      </c>
      <c r="O370" s="1">
        <f>(1-$F$2^N$17)*($M$2+$B$7*LN(N370))/(1-$F$2)+(1-$F$2^(N$17-1))*$R$4+$F$2^(N$17-1)*$M$4</f>
        <v>114.66109593452865</v>
      </c>
      <c r="P370" s="1">
        <f t="shared" si="70"/>
        <v>27</v>
      </c>
      <c r="Q370" s="1">
        <f>$R$3/(1-$B$4)</f>
        <v>115.82106318787385</v>
      </c>
      <c r="R370" s="1">
        <f>LN((1-$B$6)*$B$3*$B$2)+$B$7*LN($B$6*$B$3*$B$2+$F$2*Y370)+$B$4*$R$3/(1-$B$4)</f>
        <v>116.62336759719763</v>
      </c>
      <c r="T370" s="1">
        <f t="shared" si="71"/>
        <v>115.82106318787385</v>
      </c>
      <c r="U370" s="1">
        <f t="shared" si="72"/>
        <v>0</v>
      </c>
      <c r="V370" s="1">
        <f t="shared" si="80"/>
        <v>27</v>
      </c>
      <c r="W370" s="1"/>
      <c r="X370" s="1">
        <f t="shared" si="81"/>
        <v>114.66109593452865</v>
      </c>
      <c r="Y370" s="1">
        <f>IF(X370=C370,$I$3,(Z370-$B$6*$B$2+A370)/$F$2)</f>
        <v>118.94697387029922</v>
      </c>
      <c r="Z370" s="1">
        <f t="shared" si="82"/>
        <v>8.381817648695048</v>
      </c>
      <c r="AA370" s="1">
        <f t="shared" si="73"/>
      </c>
      <c r="AB370" s="1">
        <f t="shared" si="74"/>
      </c>
      <c r="AC370" s="1">
        <f t="shared" si="75"/>
      </c>
      <c r="AD370" s="1">
        <f t="shared" si="76"/>
      </c>
      <c r="AE370" s="1">
        <f t="shared" si="77"/>
      </c>
      <c r="AF370">
        <f t="shared" si="78"/>
      </c>
      <c r="AG370">
        <f t="shared" si="79"/>
        <v>8.381817648695048</v>
      </c>
    </row>
    <row r="371" spans="1:33" ht="12.75">
      <c r="A371" s="1">
        <f>A370+$I$3/100</f>
        <v>129.26728716616003</v>
      </c>
      <c r="B371" s="1">
        <f>MAX($B$6*$B$2-A371+$B$4*$I$3,0.00001)</f>
        <v>1E-05</v>
      </c>
      <c r="C371" s="1">
        <f>$M$2+$B$7*LN(B371)+$M$4</f>
        <v>111.03842940027327</v>
      </c>
      <c r="D371" s="1">
        <f>MAX($B$6*$B$2-(1-$F$2)/(1-$F$2^D$17)*($A371-$F$2^(D$17-1)*$B$4*$I$3),0.000001)</f>
        <v>1E-06</v>
      </c>
      <c r="E371" s="1">
        <f>(1-$F$2^D$17)*($M$2+$B$7*LN(D371))/(1-$F$2)+(1-$F$2^(D$17-1))*$R$4+$F$2^(D$17-1)*$M$4</f>
        <v>102.0153814750243</v>
      </c>
      <c r="F371" s="1">
        <f>MAX($B$6*$B$2-(1-$F$2)/(1-$F$2^F$17)*($A371-$F$2^(F$17-1)*$B$4*$I$3),0.000001)</f>
        <v>1E-06</v>
      </c>
      <c r="G371" s="1">
        <f>(1-$F$2^F$17)*($M$2+$B$7*LN(F371))/(1-$F$2)+(1-$F$2^(F$17-1))*$R$4+$F$2^(F$17-1)*$M$4</f>
        <v>94.91112224570067</v>
      </c>
      <c r="H371" s="1">
        <f>MAX($B$6*$B$2-(1-$F$2)/(1-$F$2^H$17)*($A371-$F$2^(H$17-1)*$B$4*$I$3),0.000001)</f>
        <v>1E-06</v>
      </c>
      <c r="I371" s="1">
        <f>(1-$F$2^H$17)*($M$2+$B$7*LN(H371))/(1-$F$2)+(1-$F$2^(H$17-1))*$R$4+$F$2^(H$17-1)*$M$4</f>
        <v>88.49952829123608</v>
      </c>
      <c r="J371" s="1">
        <f>MAX($B$6*$B$2-(1-$F$2)/(1-$F$2^J$17)*($A371-$F$2^(J$17-1)*$B$4*$I$3),0.000001)</f>
        <v>3.1762158557085343</v>
      </c>
      <c r="K371" s="1">
        <f>(1-$F$2^J$17)*($M$2+$B$7*LN(J371))/(1-$F$2)+(1-$F$2^(J$17-1))*$R$4+$F$2^(J$17-1)*$M$4</f>
        <v>113.52019275805611</v>
      </c>
      <c r="L371" s="1">
        <f>MAX($B$6*$B$2-(1-$F$2)/(1-$F$2^L$17)*($A371-$F$2^(L$17-1)*$B$4*$I$3),0.000001)</f>
        <v>6.192646257486782</v>
      </c>
      <c r="M371" s="1">
        <f>(1-$F$2^L$17)*($M$2+$B$7*LN(L371))/(1-$F$2)+(1-$F$2^(L$17-1))*$R$4+$F$2^(L$17-1)*$M$4</f>
        <v>114.35360315121065</v>
      </c>
      <c r="N371" s="1">
        <f>MAX($B$6*$B$2-(1-$F$2)/(1-$F$2^N$17)*($A371-$F$2^(N$17-1)*$B$4*$I$3),0.000001)</f>
        <v>8.32482758133835</v>
      </c>
      <c r="O371" s="1">
        <f>(1-$F$2^N$17)*($M$2+$B$7*LN(N371))/(1-$F$2)+(1-$F$2^(N$17-1))*$R$4+$F$2^(N$17-1)*$M$4</f>
        <v>114.643171207311</v>
      </c>
      <c r="P371" s="1">
        <f t="shared" si="70"/>
        <v>27</v>
      </c>
      <c r="Q371" s="1">
        <f>$R$3/(1-$B$4)</f>
        <v>115.82106318787385</v>
      </c>
      <c r="R371" s="1">
        <f>LN((1-$B$6)*$B$3*$B$2)+$B$7*LN($B$6*$B$3*$B$2+$F$2*Y371)+$B$4*$R$3/(1-$B$4)</f>
        <v>116.62426917119065</v>
      </c>
      <c r="T371" s="1">
        <f t="shared" si="71"/>
        <v>115.82106318787385</v>
      </c>
      <c r="U371" s="1">
        <f t="shared" si="72"/>
        <v>0</v>
      </c>
      <c r="V371" s="1">
        <f t="shared" si="80"/>
        <v>27</v>
      </c>
      <c r="W371" s="1"/>
      <c r="X371" s="1">
        <f t="shared" si="81"/>
        <v>114.643171207311</v>
      </c>
      <c r="Y371" s="1">
        <f>IF(X371=C371,$I$3,(Z371-$B$6*$B$2+A371)/$F$2)</f>
        <v>119.2156396094165</v>
      </c>
      <c r="Z371" s="1">
        <f t="shared" si="82"/>
        <v>8.32482758133835</v>
      </c>
      <c r="AA371" s="1">
        <f t="shared" si="73"/>
      </c>
      <c r="AB371" s="1">
        <f t="shared" si="74"/>
      </c>
      <c r="AC371" s="1">
        <f t="shared" si="75"/>
      </c>
      <c r="AD371" s="1">
        <f t="shared" si="76"/>
      </c>
      <c r="AE371" s="1">
        <f t="shared" si="77"/>
      </c>
      <c r="AF371">
        <f t="shared" si="78"/>
      </c>
      <c r="AG371">
        <f t="shared" si="79"/>
        <v>8.32482758133835</v>
      </c>
    </row>
    <row r="372" spans="1:33" ht="12.75">
      <c r="A372" s="1">
        <f>A371+$I$3/100</f>
        <v>129.56674806307007</v>
      </c>
      <c r="B372" s="1">
        <f>MAX($B$6*$B$2-A372+$B$4*$I$3,0.00001)</f>
        <v>1E-05</v>
      </c>
      <c r="C372" s="1">
        <f>$M$2+$B$7*LN(B372)+$M$4</f>
        <v>111.03842940027327</v>
      </c>
      <c r="D372" s="1">
        <f>MAX($B$6*$B$2-(1-$F$2)/(1-$F$2^D$17)*($A372-$F$2^(D$17-1)*$B$4*$I$3),0.000001)</f>
        <v>1E-06</v>
      </c>
      <c r="E372" s="1">
        <f>(1-$F$2^D$17)*($M$2+$B$7*LN(D372))/(1-$F$2)+(1-$F$2^(D$17-1))*$R$4+$F$2^(D$17-1)*$M$4</f>
        <v>102.0153814750243</v>
      </c>
      <c r="F372" s="1">
        <f>MAX($B$6*$B$2-(1-$F$2)/(1-$F$2^F$17)*($A372-$F$2^(F$17-1)*$B$4*$I$3),0.000001)</f>
        <v>1E-06</v>
      </c>
      <c r="G372" s="1">
        <f>(1-$F$2^F$17)*($M$2+$B$7*LN(F372))/(1-$F$2)+(1-$F$2^(F$17-1))*$R$4+$F$2^(F$17-1)*$M$4</f>
        <v>94.91112224570067</v>
      </c>
      <c r="H372" s="1">
        <f>MAX($B$6*$B$2-(1-$F$2)/(1-$F$2^H$17)*($A372-$F$2^(H$17-1)*$B$4*$I$3),0.000001)</f>
        <v>1E-06</v>
      </c>
      <c r="I372" s="1">
        <f>(1-$F$2^H$17)*($M$2+$B$7*LN(H372))/(1-$F$2)+(1-$F$2^(H$17-1))*$R$4+$F$2^(H$17-1)*$M$4</f>
        <v>88.49952829123608</v>
      </c>
      <c r="J372" s="1">
        <f>MAX($B$6*$B$2-(1-$F$2)/(1-$F$2^J$17)*($A372-$F$2^(J$17-1)*$B$4*$I$3),0.000001)</f>
        <v>3.1034520249354998</v>
      </c>
      <c r="K372" s="1">
        <f>(1-$F$2^J$17)*($M$2+$B$7*LN(J372))/(1-$F$2)+(1-$F$2^(J$17-1))*$R$4+$F$2^(J$17-1)*$M$4</f>
        <v>113.47250324550573</v>
      </c>
      <c r="L372" s="1">
        <f>MAX($B$6*$B$2-(1-$F$2)/(1-$F$2^L$17)*($A372-$F$2^(L$17-1)*$B$4*$I$3),0.000001)</f>
        <v>6.129123842080656</v>
      </c>
      <c r="M372" s="1">
        <f>(1-$F$2^L$17)*($M$2+$B$7*LN(L372))/(1-$F$2)+(1-$F$2^(L$17-1))*$R$4+$F$2^(L$17-1)*$M$4</f>
        <v>114.32929953675689</v>
      </c>
      <c r="N372" s="1">
        <f>MAX($B$6*$B$2-(1-$F$2)/(1-$F$2^N$17)*($A372-$F$2^(N$17-1)*$B$4*$I$3),0.000001)</f>
        <v>8.26783751398165</v>
      </c>
      <c r="O372" s="1">
        <f>(1-$F$2^N$17)*($M$2+$B$7*LN(N372))/(1-$F$2)+(1-$F$2^(N$17-1))*$R$4+$F$2^(N$17-1)*$M$4</f>
        <v>114.62512334864797</v>
      </c>
      <c r="P372" s="1">
        <f t="shared" si="70"/>
        <v>27</v>
      </c>
      <c r="Q372" s="1">
        <f>$R$3/(1-$B$4)</f>
        <v>115.82106318787385</v>
      </c>
      <c r="R372" s="1">
        <f>LN((1-$B$6)*$B$3*$B$2)+$B$7*LN($B$6*$B$3*$B$2+$F$2*Y372)+$B$4*$R$3/(1-$B$4)</f>
        <v>116.62516912243795</v>
      </c>
      <c r="T372" s="1">
        <f t="shared" si="71"/>
        <v>115.82106318787385</v>
      </c>
      <c r="U372" s="1">
        <f t="shared" si="72"/>
        <v>0</v>
      </c>
      <c r="V372" s="1">
        <f t="shared" si="80"/>
        <v>27</v>
      </c>
      <c r="W372" s="1"/>
      <c r="X372" s="1">
        <f t="shared" si="81"/>
        <v>114.62512334864797</v>
      </c>
      <c r="Y372" s="1">
        <f>IF(X372=C372,$I$3,(Z372-$B$6*$B$2+A372)/$F$2)</f>
        <v>119.48430534853375</v>
      </c>
      <c r="Z372" s="1">
        <f t="shared" si="82"/>
        <v>8.26783751398165</v>
      </c>
      <c r="AA372" s="1">
        <f t="shared" si="73"/>
      </c>
      <c r="AB372" s="1">
        <f t="shared" si="74"/>
      </c>
      <c r="AC372" s="1">
        <f t="shared" si="75"/>
      </c>
      <c r="AD372" s="1">
        <f t="shared" si="76"/>
      </c>
      <c r="AE372" s="1">
        <f t="shared" si="77"/>
      </c>
      <c r="AF372">
        <f t="shared" si="78"/>
      </c>
      <c r="AG372">
        <f t="shared" si="79"/>
        <v>8.26783751398165</v>
      </c>
    </row>
    <row r="373" spans="1:33" ht="12.75">
      <c r="A373" s="1">
        <f>A372+$I$3/100</f>
        <v>129.8662089599801</v>
      </c>
      <c r="B373" s="1">
        <f>MAX($B$6*$B$2-A373+$B$4*$I$3,0.00001)</f>
        <v>1E-05</v>
      </c>
      <c r="C373" s="1">
        <f>$M$2+$B$7*LN(B373)+$M$4</f>
        <v>111.03842940027327</v>
      </c>
      <c r="D373" s="1">
        <f>MAX($B$6*$B$2-(1-$F$2)/(1-$F$2^D$17)*($A373-$F$2^(D$17-1)*$B$4*$I$3),0.000001)</f>
        <v>1E-06</v>
      </c>
      <c r="E373" s="1">
        <f>(1-$F$2^D$17)*($M$2+$B$7*LN(D373))/(1-$F$2)+(1-$F$2^(D$17-1))*$R$4+$F$2^(D$17-1)*$M$4</f>
        <v>102.0153814750243</v>
      </c>
      <c r="F373" s="1">
        <f>MAX($B$6*$B$2-(1-$F$2)/(1-$F$2^F$17)*($A373-$F$2^(F$17-1)*$B$4*$I$3),0.000001)</f>
        <v>1E-06</v>
      </c>
      <c r="G373" s="1">
        <f>(1-$F$2^F$17)*($M$2+$B$7*LN(F373))/(1-$F$2)+(1-$F$2^(F$17-1))*$R$4+$F$2^(F$17-1)*$M$4</f>
        <v>94.91112224570067</v>
      </c>
      <c r="H373" s="1">
        <f>MAX($B$6*$B$2-(1-$F$2)/(1-$F$2^H$17)*($A373-$F$2^(H$17-1)*$B$4*$I$3),0.000001)</f>
        <v>1E-06</v>
      </c>
      <c r="I373" s="1">
        <f>(1-$F$2^H$17)*($M$2+$B$7*LN(H373))/(1-$F$2)+(1-$F$2^(H$17-1))*$R$4+$F$2^(H$17-1)*$M$4</f>
        <v>88.49952829123608</v>
      </c>
      <c r="J373" s="1">
        <f>MAX($B$6*$B$2-(1-$F$2)/(1-$F$2^J$17)*($A373-$F$2^(J$17-1)*$B$4*$I$3),0.000001)</f>
        <v>3.0306881941624653</v>
      </c>
      <c r="K373" s="1">
        <f>(1-$F$2^J$17)*($M$2+$B$7*LN(J373))/(1-$F$2)+(1-$F$2^(J$17-1))*$R$4+$F$2^(J$17-1)*$M$4</f>
        <v>113.42368223179017</v>
      </c>
      <c r="L373" s="1">
        <f>MAX($B$6*$B$2-(1-$F$2)/(1-$F$2^L$17)*($A373-$F$2^(L$17-1)*$B$4*$I$3),0.000001)</f>
        <v>6.065601426674533</v>
      </c>
      <c r="M373" s="1">
        <f>(1-$F$2^L$17)*($M$2+$B$7*LN(L373))/(1-$F$2)+(1-$F$2^(L$17-1))*$R$4+$F$2^(L$17-1)*$M$4</f>
        <v>114.30474272232654</v>
      </c>
      <c r="N373" s="1">
        <f>MAX($B$6*$B$2-(1-$F$2)/(1-$F$2^N$17)*($A373-$F$2^(N$17-1)*$B$4*$I$3),0.000001)</f>
        <v>8.21084744662495</v>
      </c>
      <c r="O373" s="1">
        <f>(1-$F$2^N$17)*($M$2+$B$7*LN(N373))/(1-$F$2)+(1-$F$2^(N$17-1))*$R$4+$F$2^(N$17-1)*$M$4</f>
        <v>114.60695065516266</v>
      </c>
      <c r="P373" s="1">
        <f t="shared" si="70"/>
        <v>27</v>
      </c>
      <c r="Q373" s="1">
        <f>$R$3/(1-$B$4)</f>
        <v>115.82106318787385</v>
      </c>
      <c r="R373" s="1">
        <f>LN((1-$B$6)*$B$3*$B$2)+$B$7*LN($B$6*$B$3*$B$2+$F$2*Y373)+$B$4*$R$3/(1-$B$4)</f>
        <v>116.62606745677061</v>
      </c>
      <c r="T373" s="1">
        <f t="shared" si="71"/>
        <v>115.82106318787385</v>
      </c>
      <c r="U373" s="1">
        <f t="shared" si="72"/>
        <v>0</v>
      </c>
      <c r="V373" s="1">
        <f t="shared" si="80"/>
        <v>27</v>
      </c>
      <c r="W373" s="1"/>
      <c r="X373" s="1">
        <f t="shared" si="81"/>
        <v>114.60695065516266</v>
      </c>
      <c r="Y373" s="1">
        <f>IF(X373=C373,$I$3,(Z373-$B$6*$B$2+A373)/$F$2)</f>
        <v>119.75297108765103</v>
      </c>
      <c r="Z373" s="1">
        <f t="shared" si="82"/>
        <v>8.21084744662495</v>
      </c>
      <c r="AA373" s="1">
        <f t="shared" si="73"/>
      </c>
      <c r="AB373" s="1">
        <f t="shared" si="74"/>
      </c>
      <c r="AC373" s="1">
        <f t="shared" si="75"/>
      </c>
      <c r="AD373" s="1">
        <f t="shared" si="76"/>
      </c>
      <c r="AE373" s="1">
        <f t="shared" si="77"/>
      </c>
      <c r="AF373">
        <f t="shared" si="78"/>
      </c>
      <c r="AG373">
        <f t="shared" si="79"/>
        <v>8.21084744662495</v>
      </c>
    </row>
    <row r="374" spans="1:33" ht="12.75">
      <c r="A374" s="1">
        <f>A373+$I$3/100</f>
        <v>130.16566985689013</v>
      </c>
      <c r="B374" s="1">
        <f>MAX($B$6*$B$2-A374+$B$4*$I$3,0.00001)</f>
        <v>1E-05</v>
      </c>
      <c r="C374" s="1">
        <f>$M$2+$B$7*LN(B374)+$M$4</f>
        <v>111.03842940027327</v>
      </c>
      <c r="D374" s="1">
        <f>MAX($B$6*$B$2-(1-$F$2)/(1-$F$2^D$17)*($A374-$F$2^(D$17-1)*$B$4*$I$3),0.000001)</f>
        <v>1E-06</v>
      </c>
      <c r="E374" s="1">
        <f>(1-$F$2^D$17)*($M$2+$B$7*LN(D374))/(1-$F$2)+(1-$F$2^(D$17-1))*$R$4+$F$2^(D$17-1)*$M$4</f>
        <v>102.0153814750243</v>
      </c>
      <c r="F374" s="1">
        <f>MAX($B$6*$B$2-(1-$F$2)/(1-$F$2^F$17)*($A374-$F$2^(F$17-1)*$B$4*$I$3),0.000001)</f>
        <v>1E-06</v>
      </c>
      <c r="G374" s="1">
        <f>(1-$F$2^F$17)*($M$2+$B$7*LN(F374))/(1-$F$2)+(1-$F$2^(F$17-1))*$R$4+$F$2^(F$17-1)*$M$4</f>
        <v>94.91112224570067</v>
      </c>
      <c r="H374" s="1">
        <f>MAX($B$6*$B$2-(1-$F$2)/(1-$F$2^H$17)*($A374-$F$2^(H$17-1)*$B$4*$I$3),0.000001)</f>
        <v>1E-06</v>
      </c>
      <c r="I374" s="1">
        <f>(1-$F$2^H$17)*($M$2+$B$7*LN(H374))/(1-$F$2)+(1-$F$2^(H$17-1))*$R$4+$F$2^(H$17-1)*$M$4</f>
        <v>88.49952829123608</v>
      </c>
      <c r="J374" s="1">
        <f>MAX($B$6*$B$2-(1-$F$2)/(1-$F$2^J$17)*($A374-$F$2^(J$17-1)*$B$4*$I$3),0.000001)</f>
        <v>2.9579243633894343</v>
      </c>
      <c r="K374" s="1">
        <f>(1-$F$2^J$17)*($M$2+$B$7*LN(J374))/(1-$F$2)+(1-$F$2^(J$17-1))*$R$4+$F$2^(J$17-1)*$M$4</f>
        <v>113.37367471636888</v>
      </c>
      <c r="L374" s="1">
        <f>MAX($B$6*$B$2-(1-$F$2)/(1-$F$2^L$17)*($A374-$F$2^(L$17-1)*$B$4*$I$3),0.000001)</f>
        <v>6.00207901126841</v>
      </c>
      <c r="M374" s="1">
        <f>(1-$F$2^L$17)*($M$2+$B$7*LN(L374))/(1-$F$2)+(1-$F$2^(L$17-1))*$R$4+$F$2^(L$17-1)*$M$4</f>
        <v>114.2799273765503</v>
      </c>
      <c r="N374" s="1">
        <f>MAX($B$6*$B$2-(1-$F$2)/(1-$F$2^N$17)*($A374-$F$2^(N$17-1)*$B$4*$I$3),0.000001)</f>
        <v>8.153857379268253</v>
      </c>
      <c r="O374" s="1">
        <f>(1-$F$2^N$17)*($M$2+$B$7*LN(N374))/(1-$F$2)+(1-$F$2^(N$17-1))*$R$4+$F$2^(N$17-1)*$M$4</f>
        <v>114.58865138788559</v>
      </c>
      <c r="P374" s="1">
        <f t="shared" si="70"/>
        <v>27</v>
      </c>
      <c r="Q374" s="1">
        <f>$R$3/(1-$B$4)</f>
        <v>115.82106318787385</v>
      </c>
      <c r="R374" s="1">
        <f>LN((1-$B$6)*$B$3*$B$2)+$B$7*LN($B$6*$B$3*$B$2+$F$2*Y374)+$B$4*$R$3/(1-$B$4)</f>
        <v>116.62696417998833</v>
      </c>
      <c r="T374" s="1">
        <f t="shared" si="71"/>
        <v>115.82106318787385</v>
      </c>
      <c r="U374" s="1">
        <f t="shared" si="72"/>
        <v>0</v>
      </c>
      <c r="V374" s="1">
        <f t="shared" si="80"/>
        <v>27</v>
      </c>
      <c r="W374" s="1"/>
      <c r="X374" s="1">
        <f t="shared" si="81"/>
        <v>114.58865138788559</v>
      </c>
      <c r="Y374" s="1">
        <f>IF(X374=C374,$I$3,(Z374-$B$6*$B$2+A374)/$F$2)</f>
        <v>120.0216368267683</v>
      </c>
      <c r="Z374" s="1">
        <f t="shared" si="82"/>
        <v>8.153857379268253</v>
      </c>
      <c r="AA374" s="1">
        <f t="shared" si="73"/>
      </c>
      <c r="AB374" s="1">
        <f t="shared" si="74"/>
      </c>
      <c r="AC374" s="1">
        <f t="shared" si="75"/>
      </c>
      <c r="AD374" s="1">
        <f t="shared" si="76"/>
      </c>
      <c r="AE374" s="1">
        <f t="shared" si="77"/>
      </c>
      <c r="AF374">
        <f t="shared" si="78"/>
      </c>
      <c r="AG374">
        <f t="shared" si="79"/>
        <v>8.153857379268253</v>
      </c>
    </row>
    <row r="375" spans="1:33" ht="12.75">
      <c r="A375" s="1">
        <f>A374+$I$3/100</f>
        <v>130.46513075380017</v>
      </c>
      <c r="B375" s="1">
        <f>MAX($B$6*$B$2-A375+$B$4*$I$3,0.00001)</f>
        <v>1E-05</v>
      </c>
      <c r="C375" s="1">
        <f>$M$2+$B$7*LN(B375)+$M$4</f>
        <v>111.03842940027327</v>
      </c>
      <c r="D375" s="1">
        <f>MAX($B$6*$B$2-(1-$F$2)/(1-$F$2^D$17)*($A375-$F$2^(D$17-1)*$B$4*$I$3),0.000001)</f>
        <v>1E-06</v>
      </c>
      <c r="E375" s="1">
        <f>(1-$F$2^D$17)*($M$2+$B$7*LN(D375))/(1-$F$2)+(1-$F$2^(D$17-1))*$R$4+$F$2^(D$17-1)*$M$4</f>
        <v>102.0153814750243</v>
      </c>
      <c r="F375" s="1">
        <f>MAX($B$6*$B$2-(1-$F$2)/(1-$F$2^F$17)*($A375-$F$2^(F$17-1)*$B$4*$I$3),0.000001)</f>
        <v>1E-06</v>
      </c>
      <c r="G375" s="1">
        <f>(1-$F$2^F$17)*($M$2+$B$7*LN(F375))/(1-$F$2)+(1-$F$2^(F$17-1))*$R$4+$F$2^(F$17-1)*$M$4</f>
        <v>94.91112224570067</v>
      </c>
      <c r="H375" s="1">
        <f>MAX($B$6*$B$2-(1-$F$2)/(1-$F$2^H$17)*($A375-$F$2^(H$17-1)*$B$4*$I$3),0.000001)</f>
        <v>1E-06</v>
      </c>
      <c r="I375" s="1">
        <f>(1-$F$2^H$17)*($M$2+$B$7*LN(H375))/(1-$F$2)+(1-$F$2^(H$17-1))*$R$4+$F$2^(H$17-1)*$M$4</f>
        <v>88.49952829123608</v>
      </c>
      <c r="J375" s="1">
        <f>MAX($B$6*$B$2-(1-$F$2)/(1-$F$2^J$17)*($A375-$F$2^(J$17-1)*$B$4*$I$3),0.000001)</f>
        <v>2.8851605326164</v>
      </c>
      <c r="K375" s="1">
        <f>(1-$F$2^J$17)*($M$2+$B$7*LN(J375))/(1-$F$2)+(1-$F$2^(J$17-1))*$R$4+$F$2^(J$17-1)*$M$4</f>
        <v>113.32242158835705</v>
      </c>
      <c r="L375" s="1">
        <f>MAX($B$6*$B$2-(1-$F$2)/(1-$F$2^L$17)*($A375-$F$2^(L$17-1)*$B$4*$I$3),0.000001)</f>
        <v>5.938556595862284</v>
      </c>
      <c r="M375" s="1">
        <f>(1-$F$2^L$17)*($M$2+$B$7*LN(L375))/(1-$F$2)+(1-$F$2^(L$17-1))*$R$4+$F$2^(L$17-1)*$M$4</f>
        <v>114.25484799788003</v>
      </c>
      <c r="N375" s="1">
        <f>MAX($B$6*$B$2-(1-$F$2)/(1-$F$2^N$17)*($A375-$F$2^(N$17-1)*$B$4*$I$3),0.000001)</f>
        <v>8.096867311911552</v>
      </c>
      <c r="O375" s="1">
        <f>(1-$F$2^N$17)*($M$2+$B$7*LN(N375))/(1-$F$2)+(1-$F$2^(N$17-1))*$R$4+$F$2^(N$17-1)*$M$4</f>
        <v>114.57022377125607</v>
      </c>
      <c r="P375" s="1">
        <f t="shared" si="70"/>
        <v>27</v>
      </c>
      <c r="Q375" s="1">
        <f>$R$3/(1-$B$4)</f>
        <v>115.82106318787385</v>
      </c>
      <c r="R375" s="1">
        <f>LN((1-$B$6)*$B$3*$B$2)+$B$7*LN($B$6*$B$3*$B$2+$F$2*Y375)+$B$4*$R$3/(1-$B$4)</f>
        <v>116.62785929785966</v>
      </c>
      <c r="T375" s="1">
        <f t="shared" si="71"/>
        <v>115.82106318787385</v>
      </c>
      <c r="U375" s="1">
        <f t="shared" si="72"/>
        <v>0</v>
      </c>
      <c r="V375" s="1">
        <f t="shared" si="80"/>
        <v>27</v>
      </c>
      <c r="W375" s="1"/>
      <c r="X375" s="1">
        <f t="shared" si="81"/>
        <v>114.57022377125607</v>
      </c>
      <c r="Y375" s="1">
        <f>IF(X375=C375,$I$3,(Z375-$B$6*$B$2+A375)/$F$2)</f>
        <v>120.29030256588557</v>
      </c>
      <c r="Z375" s="1">
        <f t="shared" si="82"/>
        <v>8.096867311911552</v>
      </c>
      <c r="AA375" s="1">
        <f t="shared" si="73"/>
      </c>
      <c r="AB375" s="1">
        <f t="shared" si="74"/>
      </c>
      <c r="AC375" s="1">
        <f t="shared" si="75"/>
      </c>
      <c r="AD375" s="1">
        <f t="shared" si="76"/>
      </c>
      <c r="AE375" s="1">
        <f t="shared" si="77"/>
      </c>
      <c r="AF375">
        <f t="shared" si="78"/>
      </c>
      <c r="AG375">
        <f t="shared" si="79"/>
        <v>8.096867311911552</v>
      </c>
    </row>
    <row r="376" spans="1:33" ht="12.75">
      <c r="A376" s="1">
        <f>A375+$I$3/100</f>
        <v>130.7645916507102</v>
      </c>
      <c r="B376" s="1">
        <f>MAX($B$6*$B$2-A376+$B$4*$I$3,0.00001)</f>
        <v>1E-05</v>
      </c>
      <c r="C376" s="1">
        <f>$M$2+$B$7*LN(B376)+$M$4</f>
        <v>111.03842940027327</v>
      </c>
      <c r="D376" s="1">
        <f>MAX($B$6*$B$2-(1-$F$2)/(1-$F$2^D$17)*($A376-$F$2^(D$17-1)*$B$4*$I$3),0.000001)</f>
        <v>1E-06</v>
      </c>
      <c r="E376" s="1">
        <f>(1-$F$2^D$17)*($M$2+$B$7*LN(D376))/(1-$F$2)+(1-$F$2^(D$17-1))*$R$4+$F$2^(D$17-1)*$M$4</f>
        <v>102.0153814750243</v>
      </c>
      <c r="F376" s="1">
        <f>MAX($B$6*$B$2-(1-$F$2)/(1-$F$2^F$17)*($A376-$F$2^(F$17-1)*$B$4*$I$3),0.000001)</f>
        <v>1E-06</v>
      </c>
      <c r="G376" s="1">
        <f>(1-$F$2^F$17)*($M$2+$B$7*LN(F376))/(1-$F$2)+(1-$F$2^(F$17-1))*$R$4+$F$2^(F$17-1)*$M$4</f>
        <v>94.91112224570067</v>
      </c>
      <c r="H376" s="1">
        <f>MAX($B$6*$B$2-(1-$F$2)/(1-$F$2^H$17)*($A376-$F$2^(H$17-1)*$B$4*$I$3),0.000001)</f>
        <v>1E-06</v>
      </c>
      <c r="I376" s="1">
        <f>(1-$F$2^H$17)*($M$2+$B$7*LN(H376))/(1-$F$2)+(1-$F$2^(H$17-1))*$R$4+$F$2^(H$17-1)*$M$4</f>
        <v>88.49952829123608</v>
      </c>
      <c r="J376" s="1">
        <f>MAX($B$6*$B$2-(1-$F$2)/(1-$F$2^J$17)*($A376-$F$2^(J$17-1)*$B$4*$I$3),0.000001)</f>
        <v>2.8123967018433653</v>
      </c>
      <c r="K376" s="1">
        <f>(1-$F$2^J$17)*($M$2+$B$7*LN(J376))/(1-$F$2)+(1-$F$2^(J$17-1))*$R$4+$F$2^(J$17-1)*$M$4</f>
        <v>113.26985920646928</v>
      </c>
      <c r="L376" s="1">
        <f>MAX($B$6*$B$2-(1-$F$2)/(1-$F$2^L$17)*($A376-$F$2^(L$17-1)*$B$4*$I$3),0.000001)</f>
        <v>5.875034180456161</v>
      </c>
      <c r="M376" s="1">
        <f>(1-$F$2^L$17)*($M$2+$B$7*LN(L376))/(1-$F$2)+(1-$F$2^(L$17-1))*$R$4+$F$2^(L$17-1)*$M$4</f>
        <v>114.22949890726781</v>
      </c>
      <c r="N376" s="1">
        <f>MAX($B$6*$B$2-(1-$F$2)/(1-$F$2^N$17)*($A376-$F$2^(N$17-1)*$B$4*$I$3),0.000001)</f>
        <v>8.039877244554852</v>
      </c>
      <c r="O376" s="1">
        <f>(1-$F$2^N$17)*($M$2+$B$7*LN(N376))/(1-$F$2)+(1-$F$2^(N$17-1))*$R$4+$F$2^(N$17-1)*$M$4</f>
        <v>114.55166599208832</v>
      </c>
      <c r="P376" s="1">
        <f t="shared" si="70"/>
        <v>27</v>
      </c>
      <c r="Q376" s="1">
        <f>$R$3/(1-$B$4)</f>
        <v>115.82106318787385</v>
      </c>
      <c r="R376" s="1">
        <f>LN((1-$B$6)*$B$3*$B$2)+$B$7*LN($B$6*$B$3*$B$2+$F$2*Y376)+$B$4*$R$3/(1-$B$4)</f>
        <v>116.62875281612224</v>
      </c>
      <c r="T376" s="1">
        <f t="shared" si="71"/>
        <v>115.82106318787385</v>
      </c>
      <c r="U376" s="1">
        <f t="shared" si="72"/>
        <v>0</v>
      </c>
      <c r="V376" s="1">
        <f t="shared" si="80"/>
        <v>27</v>
      </c>
      <c r="W376" s="1"/>
      <c r="X376" s="1">
        <f t="shared" si="81"/>
        <v>114.55166599208832</v>
      </c>
      <c r="Y376" s="1">
        <f>IF(X376=C376,$I$3,(Z376-$B$6*$B$2+A376)/$F$2)</f>
        <v>120.55896830500282</v>
      </c>
      <c r="Z376" s="1">
        <f t="shared" si="82"/>
        <v>8.039877244554852</v>
      </c>
      <c r="AA376" s="1">
        <f t="shared" si="73"/>
      </c>
      <c r="AB376" s="1">
        <f t="shared" si="74"/>
      </c>
      <c r="AC376" s="1">
        <f t="shared" si="75"/>
      </c>
      <c r="AD376" s="1">
        <f t="shared" si="76"/>
      </c>
      <c r="AE376" s="1">
        <f t="shared" si="77"/>
      </c>
      <c r="AF376">
        <f t="shared" si="78"/>
      </c>
      <c r="AG376">
        <f t="shared" si="79"/>
        <v>8.039877244554852</v>
      </c>
    </row>
    <row r="377" spans="1:33" ht="12.75">
      <c r="A377" s="1">
        <f>A376+$I$3/100</f>
        <v>131.06405254762024</v>
      </c>
      <c r="B377" s="1">
        <f>MAX($B$6*$B$2-A377+$B$4*$I$3,0.00001)</f>
        <v>1E-05</v>
      </c>
      <c r="C377" s="1">
        <f>$M$2+$B$7*LN(B377)+$M$4</f>
        <v>111.03842940027327</v>
      </c>
      <c r="D377" s="1">
        <f>MAX($B$6*$B$2-(1-$F$2)/(1-$F$2^D$17)*($A377-$F$2^(D$17-1)*$B$4*$I$3),0.000001)</f>
        <v>1E-06</v>
      </c>
      <c r="E377" s="1">
        <f>(1-$F$2^D$17)*($M$2+$B$7*LN(D377))/(1-$F$2)+(1-$F$2^(D$17-1))*$R$4+$F$2^(D$17-1)*$M$4</f>
        <v>102.0153814750243</v>
      </c>
      <c r="F377" s="1">
        <f>MAX($B$6*$B$2-(1-$F$2)/(1-$F$2^F$17)*($A377-$F$2^(F$17-1)*$B$4*$I$3),0.000001)</f>
        <v>1E-06</v>
      </c>
      <c r="G377" s="1">
        <f>(1-$F$2^F$17)*($M$2+$B$7*LN(F377))/(1-$F$2)+(1-$F$2^(F$17-1))*$R$4+$F$2^(F$17-1)*$M$4</f>
        <v>94.91112224570067</v>
      </c>
      <c r="H377" s="1">
        <f>MAX($B$6*$B$2-(1-$F$2)/(1-$F$2^H$17)*($A377-$F$2^(H$17-1)*$B$4*$I$3),0.000001)</f>
        <v>1E-06</v>
      </c>
      <c r="I377" s="1">
        <f>(1-$F$2^H$17)*($M$2+$B$7*LN(H377))/(1-$F$2)+(1-$F$2^(H$17-1))*$R$4+$F$2^(H$17-1)*$M$4</f>
        <v>88.49952829123608</v>
      </c>
      <c r="J377" s="1">
        <f>MAX($B$6*$B$2-(1-$F$2)/(1-$F$2^J$17)*($A377-$F$2^(J$17-1)*$B$4*$I$3),0.000001)</f>
        <v>2.739632871070331</v>
      </c>
      <c r="K377" s="1">
        <f>(1-$F$2^J$17)*($M$2+$B$7*LN(J377))/(1-$F$2)+(1-$F$2^(J$17-1))*$R$4+$F$2^(J$17-1)*$M$4</f>
        <v>113.2159189238938</v>
      </c>
      <c r="L377" s="1">
        <f>MAX($B$6*$B$2-(1-$F$2)/(1-$F$2^L$17)*($A377-$F$2^(L$17-1)*$B$4*$I$3),0.000001)</f>
        <v>5.811511765050039</v>
      </c>
      <c r="M377" s="1">
        <f>(1-$F$2^L$17)*($M$2+$B$7*LN(L377))/(1-$F$2)+(1-$F$2^(L$17-1))*$R$4+$F$2^(L$17-1)*$M$4</f>
        <v>114.20387424044722</v>
      </c>
      <c r="N377" s="1">
        <f>MAX($B$6*$B$2-(1-$F$2)/(1-$F$2^N$17)*($A377-$F$2^(N$17-1)*$B$4*$I$3),0.000001)</f>
        <v>7.982887177198155</v>
      </c>
      <c r="O377" s="1">
        <f>(1-$F$2^N$17)*($M$2+$B$7*LN(N377))/(1-$F$2)+(1-$F$2^(N$17-1))*$R$4+$F$2^(N$17-1)*$M$4</f>
        <v>114.53297619850092</v>
      </c>
      <c r="P377" s="1">
        <f t="shared" si="70"/>
        <v>27</v>
      </c>
      <c r="Q377" s="1">
        <f>$R$3/(1-$B$4)</f>
        <v>115.82106318787385</v>
      </c>
      <c r="R377" s="1">
        <f>LN((1-$B$6)*$B$3*$B$2)+$B$7*LN($B$6*$B$3*$B$2+$F$2*Y377)+$B$4*$R$3/(1-$B$4)</f>
        <v>116.62964474048299</v>
      </c>
      <c r="T377" s="1">
        <f t="shared" si="71"/>
        <v>115.82106318787385</v>
      </c>
      <c r="U377" s="1">
        <f t="shared" si="72"/>
        <v>0</v>
      </c>
      <c r="V377" s="1">
        <f t="shared" si="80"/>
        <v>27</v>
      </c>
      <c r="W377" s="1"/>
      <c r="X377" s="1">
        <f t="shared" si="81"/>
        <v>114.53297619850092</v>
      </c>
      <c r="Y377" s="1">
        <f>IF(X377=C377,$I$3,(Z377-$B$6*$B$2+A377)/$F$2)</f>
        <v>120.8276340441201</v>
      </c>
      <c r="Z377" s="1">
        <f t="shared" si="82"/>
        <v>7.982887177198155</v>
      </c>
      <c r="AA377" s="1">
        <f t="shared" si="73"/>
      </c>
      <c r="AB377" s="1">
        <f t="shared" si="74"/>
      </c>
      <c r="AC377" s="1">
        <f t="shared" si="75"/>
      </c>
      <c r="AD377" s="1">
        <f t="shared" si="76"/>
      </c>
      <c r="AE377" s="1">
        <f t="shared" si="77"/>
      </c>
      <c r="AF377">
        <f t="shared" si="78"/>
      </c>
      <c r="AG377">
        <f t="shared" si="79"/>
        <v>7.982887177198155</v>
      </c>
    </row>
    <row r="378" spans="1:33" ht="12.75">
      <c r="A378" s="1">
        <f>A377+$I$3/100</f>
        <v>131.36351344453027</v>
      </c>
      <c r="B378" s="1">
        <f>MAX($B$6*$B$2-A378+$B$4*$I$3,0.00001)</f>
        <v>1E-05</v>
      </c>
      <c r="C378" s="1">
        <f>$M$2+$B$7*LN(B378)+$M$4</f>
        <v>111.03842940027327</v>
      </c>
      <c r="D378" s="1">
        <f>MAX($B$6*$B$2-(1-$F$2)/(1-$F$2^D$17)*($A378-$F$2^(D$17-1)*$B$4*$I$3),0.000001)</f>
        <v>1E-06</v>
      </c>
      <c r="E378" s="1">
        <f>(1-$F$2^D$17)*($M$2+$B$7*LN(D378))/(1-$F$2)+(1-$F$2^(D$17-1))*$R$4+$F$2^(D$17-1)*$M$4</f>
        <v>102.0153814750243</v>
      </c>
      <c r="F378" s="1">
        <f>MAX($B$6*$B$2-(1-$F$2)/(1-$F$2^F$17)*($A378-$F$2^(F$17-1)*$B$4*$I$3),0.000001)</f>
        <v>1E-06</v>
      </c>
      <c r="G378" s="1">
        <f>(1-$F$2^F$17)*($M$2+$B$7*LN(F378))/(1-$F$2)+(1-$F$2^(F$17-1))*$R$4+$F$2^(F$17-1)*$M$4</f>
        <v>94.91112224570067</v>
      </c>
      <c r="H378" s="1">
        <f>MAX($B$6*$B$2-(1-$F$2)/(1-$F$2^H$17)*($A378-$F$2^(H$17-1)*$B$4*$I$3),0.000001)</f>
        <v>1E-06</v>
      </c>
      <c r="I378" s="1">
        <f>(1-$F$2^H$17)*($M$2+$B$7*LN(H378))/(1-$F$2)+(1-$F$2^(H$17-1))*$R$4+$F$2^(H$17-1)*$M$4</f>
        <v>88.49952829123608</v>
      </c>
      <c r="J378" s="1">
        <f>MAX($B$6*$B$2-(1-$F$2)/(1-$F$2^J$17)*($A378-$F$2^(J$17-1)*$B$4*$I$3),0.000001)</f>
        <v>2.6668690402972963</v>
      </c>
      <c r="K378" s="1">
        <f>(1-$F$2^J$17)*($M$2+$B$7*LN(J378))/(1-$F$2)+(1-$F$2^(J$17-1))*$R$4+$F$2^(J$17-1)*$M$4</f>
        <v>113.16052654919963</v>
      </c>
      <c r="L378" s="1">
        <f>MAX($B$6*$B$2-(1-$F$2)/(1-$F$2^L$17)*($A378-$F$2^(L$17-1)*$B$4*$I$3),0.000001)</f>
        <v>5.7479893496439125</v>
      </c>
      <c r="M378" s="1">
        <f>(1-$F$2^L$17)*($M$2+$B$7*LN(L378))/(1-$F$2)+(1-$F$2^(L$17-1))*$R$4+$F$2^(L$17-1)*$M$4</f>
        <v>114.17796793979025</v>
      </c>
      <c r="N378" s="1">
        <f>MAX($B$6*$B$2-(1-$F$2)/(1-$F$2^N$17)*($A378-$F$2^(N$17-1)*$B$4*$I$3),0.000001)</f>
        <v>7.925897109841454</v>
      </c>
      <c r="O378" s="1">
        <f>(1-$F$2^N$17)*($M$2+$B$7*LN(N378))/(1-$F$2)+(1-$F$2^(N$17-1))*$R$4+$F$2^(N$17-1)*$M$4</f>
        <v>114.51415249880776</v>
      </c>
      <c r="P378" s="1">
        <f t="shared" si="70"/>
        <v>27</v>
      </c>
      <c r="Q378" s="1">
        <f>$R$3/(1-$B$4)</f>
        <v>115.82106318787385</v>
      </c>
      <c r="R378" s="1">
        <f>LN((1-$B$6)*$B$3*$B$2)+$B$7*LN($B$6*$B$3*$B$2+$F$2*Y378)+$B$4*$R$3/(1-$B$4)</f>
        <v>116.63053507661833</v>
      </c>
      <c r="T378" s="1">
        <f t="shared" si="71"/>
        <v>115.82106318787385</v>
      </c>
      <c r="U378" s="1">
        <f t="shared" si="72"/>
        <v>0</v>
      </c>
      <c r="V378" s="1">
        <f t="shared" si="80"/>
        <v>27</v>
      </c>
      <c r="W378" s="1"/>
      <c r="X378" s="1">
        <f t="shared" si="81"/>
        <v>114.51415249880776</v>
      </c>
      <c r="Y378" s="1">
        <f>IF(X378=C378,$I$3,(Z378-$B$6*$B$2+A378)/$F$2)</f>
        <v>121.09629978323737</v>
      </c>
      <c r="Z378" s="1">
        <f t="shared" si="82"/>
        <v>7.925897109841454</v>
      </c>
      <c r="AA378" s="1">
        <f t="shared" si="73"/>
      </c>
      <c r="AB378" s="1">
        <f t="shared" si="74"/>
      </c>
      <c r="AC378" s="1">
        <f t="shared" si="75"/>
      </c>
      <c r="AD378" s="1">
        <f t="shared" si="76"/>
      </c>
      <c r="AE378" s="1">
        <f t="shared" si="77"/>
      </c>
      <c r="AF378">
        <f t="shared" si="78"/>
      </c>
      <c r="AG378">
        <f t="shared" si="79"/>
        <v>7.925897109841454</v>
      </c>
    </row>
    <row r="379" spans="1:33" ht="12.75">
      <c r="A379" s="1">
        <f>A378+$I$3/100</f>
        <v>131.6629743414403</v>
      </c>
      <c r="B379" s="1">
        <f>MAX($B$6*$B$2-A379+$B$4*$I$3,0.00001)</f>
        <v>1E-05</v>
      </c>
      <c r="C379" s="1">
        <f>$M$2+$B$7*LN(B379)+$M$4</f>
        <v>111.03842940027327</v>
      </c>
      <c r="D379" s="1">
        <f>MAX($B$6*$B$2-(1-$F$2)/(1-$F$2^D$17)*($A379-$F$2^(D$17-1)*$B$4*$I$3),0.000001)</f>
        <v>1E-06</v>
      </c>
      <c r="E379" s="1">
        <f>(1-$F$2^D$17)*($M$2+$B$7*LN(D379))/(1-$F$2)+(1-$F$2^(D$17-1))*$R$4+$F$2^(D$17-1)*$M$4</f>
        <v>102.0153814750243</v>
      </c>
      <c r="F379" s="1">
        <f>MAX($B$6*$B$2-(1-$F$2)/(1-$F$2^F$17)*($A379-$F$2^(F$17-1)*$B$4*$I$3),0.000001)</f>
        <v>1E-06</v>
      </c>
      <c r="G379" s="1">
        <f>(1-$F$2^F$17)*($M$2+$B$7*LN(F379))/(1-$F$2)+(1-$F$2^(F$17-1))*$R$4+$F$2^(F$17-1)*$M$4</f>
        <v>94.91112224570067</v>
      </c>
      <c r="H379" s="1">
        <f>MAX($B$6*$B$2-(1-$F$2)/(1-$F$2^H$17)*($A379-$F$2^(H$17-1)*$B$4*$I$3),0.000001)</f>
        <v>1E-06</v>
      </c>
      <c r="I379" s="1">
        <f>(1-$F$2^H$17)*($M$2+$B$7*LN(H379))/(1-$F$2)+(1-$F$2^(H$17-1))*$R$4+$F$2^(H$17-1)*$M$4</f>
        <v>88.49952829123608</v>
      </c>
      <c r="J379" s="1">
        <f>MAX($B$6*$B$2-(1-$F$2)/(1-$F$2^J$17)*($A379-$F$2^(J$17-1)*$B$4*$I$3),0.000001)</f>
        <v>2.594105209524262</v>
      </c>
      <c r="K379" s="1">
        <f>(1-$F$2^J$17)*($M$2+$B$7*LN(J379))/(1-$F$2)+(1-$F$2^(J$17-1))*$R$4+$F$2^(J$17-1)*$M$4</f>
        <v>113.10360173265592</v>
      </c>
      <c r="L379" s="1">
        <f>MAX($B$6*$B$2-(1-$F$2)/(1-$F$2^L$17)*($A379-$F$2^(L$17-1)*$B$4*$I$3),0.000001)</f>
        <v>5.68446693423779</v>
      </c>
      <c r="M379" s="1">
        <f>(1-$F$2^L$17)*($M$2+$B$7*LN(L379))/(1-$F$2)+(1-$F$2^(L$17-1))*$R$4+$F$2^(L$17-1)*$M$4</f>
        <v>114.15177374571198</v>
      </c>
      <c r="N379" s="1">
        <f>MAX($B$6*$B$2-(1-$F$2)/(1-$F$2^N$17)*($A379-$F$2^(N$17-1)*$B$4*$I$3),0.000001)</f>
        <v>7.868907042484754</v>
      </c>
      <c r="O379" s="1">
        <f>(1-$F$2^N$17)*($M$2+$B$7*LN(N379))/(1-$F$2)+(1-$F$2^(N$17-1))*$R$4+$F$2^(N$17-1)*$M$4</f>
        <v>114.49519296036908</v>
      </c>
      <c r="P379" s="1">
        <f t="shared" si="70"/>
        <v>27</v>
      </c>
      <c r="Q379" s="1">
        <f>$R$3/(1-$B$4)</f>
        <v>115.82106318787385</v>
      </c>
      <c r="R379" s="1">
        <f>LN((1-$B$6)*$B$3*$B$2)+$B$7*LN($B$6*$B$3*$B$2+$F$2*Y379)+$B$4*$R$3/(1-$B$4)</f>
        <v>116.63142383017444</v>
      </c>
      <c r="T379" s="1">
        <f t="shared" si="71"/>
        <v>115.82106318787385</v>
      </c>
      <c r="U379" s="1">
        <f t="shared" si="72"/>
        <v>0</v>
      </c>
      <c r="V379" s="1">
        <f t="shared" si="80"/>
        <v>27</v>
      </c>
      <c r="W379" s="1"/>
      <c r="X379" s="1">
        <f t="shared" si="81"/>
        <v>114.49519296036908</v>
      </c>
      <c r="Y379" s="1">
        <f>IF(X379=C379,$I$3,(Z379-$B$6*$B$2+A379)/$F$2)</f>
        <v>121.36496552235464</v>
      </c>
      <c r="Z379" s="1">
        <f t="shared" si="82"/>
        <v>7.868907042484754</v>
      </c>
      <c r="AA379" s="1">
        <f t="shared" si="73"/>
      </c>
      <c r="AB379" s="1">
        <f t="shared" si="74"/>
      </c>
      <c r="AC379" s="1">
        <f t="shared" si="75"/>
      </c>
      <c r="AD379" s="1">
        <f t="shared" si="76"/>
      </c>
      <c r="AE379" s="1">
        <f t="shared" si="77"/>
      </c>
      <c r="AF379">
        <f t="shared" si="78"/>
      </c>
      <c r="AG379">
        <f t="shared" si="79"/>
        <v>7.868907042484754</v>
      </c>
    </row>
    <row r="380" spans="1:33" ht="12.75">
      <c r="A380" s="1">
        <f>A379+$I$3/100</f>
        <v>131.96243523835034</v>
      </c>
      <c r="B380" s="1">
        <f>MAX($B$6*$B$2-A380+$B$4*$I$3,0.00001)</f>
        <v>1E-05</v>
      </c>
      <c r="C380" s="1">
        <f>$M$2+$B$7*LN(B380)+$M$4</f>
        <v>111.03842940027327</v>
      </c>
      <c r="D380" s="1">
        <f>MAX($B$6*$B$2-(1-$F$2)/(1-$F$2^D$17)*($A380-$F$2^(D$17-1)*$B$4*$I$3),0.000001)</f>
        <v>1E-06</v>
      </c>
      <c r="E380" s="1">
        <f>(1-$F$2^D$17)*($M$2+$B$7*LN(D380))/(1-$F$2)+(1-$F$2^(D$17-1))*$R$4+$F$2^(D$17-1)*$M$4</f>
        <v>102.0153814750243</v>
      </c>
      <c r="F380" s="1">
        <f>MAX($B$6*$B$2-(1-$F$2)/(1-$F$2^F$17)*($A380-$F$2^(F$17-1)*$B$4*$I$3),0.000001)</f>
        <v>1E-06</v>
      </c>
      <c r="G380" s="1">
        <f>(1-$F$2^F$17)*($M$2+$B$7*LN(F380))/(1-$F$2)+(1-$F$2^(F$17-1))*$R$4+$F$2^(F$17-1)*$M$4</f>
        <v>94.91112224570067</v>
      </c>
      <c r="H380" s="1">
        <f>MAX($B$6*$B$2-(1-$F$2)/(1-$F$2^H$17)*($A380-$F$2^(H$17-1)*$B$4*$I$3),0.000001)</f>
        <v>1E-06</v>
      </c>
      <c r="I380" s="1">
        <f>(1-$F$2^H$17)*($M$2+$B$7*LN(H380))/(1-$F$2)+(1-$F$2^(H$17-1))*$R$4+$F$2^(H$17-1)*$M$4</f>
        <v>88.49952829123608</v>
      </c>
      <c r="J380" s="1">
        <f>MAX($B$6*$B$2-(1-$F$2)/(1-$F$2^J$17)*($A380-$F$2^(J$17-1)*$B$4*$I$3),0.000001)</f>
        <v>2.5213413787512273</v>
      </c>
      <c r="K380" s="1">
        <f>(1-$F$2^J$17)*($M$2+$B$7*LN(J380))/(1-$F$2)+(1-$F$2^(J$17-1))*$R$4+$F$2^(J$17-1)*$M$4</f>
        <v>113.04505726522608</v>
      </c>
      <c r="L380" s="1">
        <f>MAX($B$6*$B$2-(1-$F$2)/(1-$F$2^L$17)*($A380-$F$2^(L$17-1)*$B$4*$I$3),0.000001)</f>
        <v>5.620944518831667</v>
      </c>
      <c r="M380" s="1">
        <f>(1-$F$2^L$17)*($M$2+$B$7*LN(L380))/(1-$F$2)+(1-$F$2^(L$17-1))*$R$4+$F$2^(L$17-1)*$M$4</f>
        <v>114.125285187592</v>
      </c>
      <c r="N380" s="1">
        <f>MAX($B$6*$B$2-(1-$F$2)/(1-$F$2^N$17)*($A380-$F$2^(N$17-1)*$B$4*$I$3),0.000001)</f>
        <v>7.811916975128057</v>
      </c>
      <c r="O380" s="1">
        <f>(1-$F$2^N$17)*($M$2+$B$7*LN(N380))/(1-$F$2)+(1-$F$2^(N$17-1))*$R$4+$F$2^(N$17-1)*$M$4</f>
        <v>114.47609560840071</v>
      </c>
      <c r="P380" s="1">
        <f t="shared" si="70"/>
        <v>27</v>
      </c>
      <c r="Q380" s="1">
        <f>$R$3/(1-$B$4)</f>
        <v>115.82106318787385</v>
      </c>
      <c r="R380" s="1">
        <f>LN((1-$B$6)*$B$3*$B$2)+$B$7*LN($B$6*$B$3*$B$2+$F$2*Y380)+$B$4*$R$3/(1-$B$4)</f>
        <v>116.63231100676745</v>
      </c>
      <c r="T380" s="1">
        <f t="shared" si="71"/>
        <v>115.82106318787385</v>
      </c>
      <c r="U380" s="1">
        <f t="shared" si="72"/>
        <v>0</v>
      </c>
      <c r="V380" s="1">
        <f t="shared" si="80"/>
        <v>27</v>
      </c>
      <c r="W380" s="1"/>
      <c r="X380" s="1">
        <f t="shared" si="81"/>
        <v>114.47609560840071</v>
      </c>
      <c r="Y380" s="1">
        <f>IF(X380=C380,$I$3,(Z380-$B$6*$B$2+A380)/$F$2)</f>
        <v>121.6336312614719</v>
      </c>
      <c r="Z380" s="1">
        <f t="shared" si="82"/>
        <v>7.811916975128057</v>
      </c>
      <c r="AA380" s="1">
        <f t="shared" si="73"/>
      </c>
      <c r="AB380" s="1">
        <f t="shared" si="74"/>
      </c>
      <c r="AC380" s="1">
        <f t="shared" si="75"/>
      </c>
      <c r="AD380" s="1">
        <f t="shared" si="76"/>
      </c>
      <c r="AE380" s="1">
        <f t="shared" si="77"/>
      </c>
      <c r="AF380">
        <f t="shared" si="78"/>
      </c>
      <c r="AG380">
        <f t="shared" si="79"/>
        <v>7.811916975128057</v>
      </c>
    </row>
    <row r="381" spans="1:33" ht="12.75">
      <c r="A381" s="1">
        <f>A380+$I$3/100</f>
        <v>132.26189613526037</v>
      </c>
      <c r="B381" s="1">
        <f>MAX($B$6*$B$2-A381+$B$4*$I$3,0.00001)</f>
        <v>1E-05</v>
      </c>
      <c r="C381" s="1">
        <f>$M$2+$B$7*LN(B381)+$M$4</f>
        <v>111.03842940027327</v>
      </c>
      <c r="D381" s="1">
        <f>MAX($B$6*$B$2-(1-$F$2)/(1-$F$2^D$17)*($A381-$F$2^(D$17-1)*$B$4*$I$3),0.000001)</f>
        <v>1E-06</v>
      </c>
      <c r="E381" s="1">
        <f>(1-$F$2^D$17)*($M$2+$B$7*LN(D381))/(1-$F$2)+(1-$F$2^(D$17-1))*$R$4+$F$2^(D$17-1)*$M$4</f>
        <v>102.0153814750243</v>
      </c>
      <c r="F381" s="1">
        <f>MAX($B$6*$B$2-(1-$F$2)/(1-$F$2^F$17)*($A381-$F$2^(F$17-1)*$B$4*$I$3),0.000001)</f>
        <v>1E-06</v>
      </c>
      <c r="G381" s="1">
        <f>(1-$F$2^F$17)*($M$2+$B$7*LN(F381))/(1-$F$2)+(1-$F$2^(F$17-1))*$R$4+$F$2^(F$17-1)*$M$4</f>
        <v>94.91112224570067</v>
      </c>
      <c r="H381" s="1">
        <f>MAX($B$6*$B$2-(1-$F$2)/(1-$F$2^H$17)*($A381-$F$2^(H$17-1)*$B$4*$I$3),0.000001)</f>
        <v>1E-06</v>
      </c>
      <c r="I381" s="1">
        <f>(1-$F$2^H$17)*($M$2+$B$7*LN(H381))/(1-$F$2)+(1-$F$2^(H$17-1))*$R$4+$F$2^(H$17-1)*$M$4</f>
        <v>88.49952829123608</v>
      </c>
      <c r="J381" s="1">
        <f>MAX($B$6*$B$2-(1-$F$2)/(1-$F$2^J$17)*($A381-$F$2^(J$17-1)*$B$4*$I$3),0.000001)</f>
        <v>2.448577547978193</v>
      </c>
      <c r="K381" s="1">
        <f>(1-$F$2^J$17)*($M$2+$B$7*LN(J381))/(1-$F$2)+(1-$F$2^(J$17-1))*$R$4+$F$2^(J$17-1)*$M$4</f>
        <v>112.98479827488785</v>
      </c>
      <c r="L381" s="1">
        <f>MAX($B$6*$B$2-(1-$F$2)/(1-$F$2^L$17)*($A381-$F$2^(L$17-1)*$B$4*$I$3),0.000001)</f>
        <v>5.557422103425541</v>
      </c>
      <c r="M381" s="1">
        <f>(1-$F$2^L$17)*($M$2+$B$7*LN(L381))/(1-$F$2)+(1-$F$2^(L$17-1))*$R$4+$F$2^(L$17-1)*$M$4</f>
        <v>114.09849557418006</v>
      </c>
      <c r="N381" s="1">
        <f>MAX($B$6*$B$2-(1-$F$2)/(1-$F$2^N$17)*($A381-$F$2^(N$17-1)*$B$4*$I$3),0.000001)</f>
        <v>7.754926907771356</v>
      </c>
      <c r="O381" s="1">
        <f>(1-$F$2^N$17)*($M$2+$B$7*LN(N381))/(1-$F$2)+(1-$F$2^(N$17-1))*$R$4+$F$2^(N$17-1)*$M$4</f>
        <v>114.45685842473972</v>
      </c>
      <c r="P381" s="1">
        <f t="shared" si="70"/>
        <v>27</v>
      </c>
      <c r="Q381" s="1">
        <f>$R$3/(1-$B$4)</f>
        <v>115.82106318787385</v>
      </c>
      <c r="R381" s="1">
        <f>LN((1-$B$6)*$B$3*$B$2)+$B$7*LN($B$6*$B$3*$B$2+$F$2*Y381)+$B$4*$R$3/(1-$B$4)</f>
        <v>116.63319661198359</v>
      </c>
      <c r="T381" s="1">
        <f t="shared" si="71"/>
        <v>115.82106318787385</v>
      </c>
      <c r="U381" s="1">
        <f t="shared" si="72"/>
        <v>0</v>
      </c>
      <c r="V381" s="1">
        <f t="shared" si="80"/>
        <v>27</v>
      </c>
      <c r="W381" s="1"/>
      <c r="X381" s="1">
        <f t="shared" si="81"/>
        <v>114.45685842473972</v>
      </c>
      <c r="Y381" s="1">
        <f>IF(X381=C381,$I$3,(Z381-$B$6*$B$2+A381)/$F$2)</f>
        <v>121.90229700058919</v>
      </c>
      <c r="Z381" s="1">
        <f t="shared" si="82"/>
        <v>7.754926907771356</v>
      </c>
      <c r="AA381" s="1">
        <f t="shared" si="73"/>
      </c>
      <c r="AB381" s="1">
        <f t="shared" si="74"/>
      </c>
      <c r="AC381" s="1">
        <f t="shared" si="75"/>
      </c>
      <c r="AD381" s="1">
        <f t="shared" si="76"/>
      </c>
      <c r="AE381" s="1">
        <f t="shared" si="77"/>
      </c>
      <c r="AF381">
        <f t="shared" si="78"/>
      </c>
      <c r="AG381">
        <f t="shared" si="79"/>
        <v>7.754926907771356</v>
      </c>
    </row>
    <row r="382" spans="1:33" ht="12.75">
      <c r="A382" s="1">
        <f>A381+$I$3/100</f>
        <v>132.5613570321704</v>
      </c>
      <c r="B382" s="1">
        <f>MAX($B$6*$B$2-A382+$B$4*$I$3,0.00001)</f>
        <v>1E-05</v>
      </c>
      <c r="C382" s="1">
        <f>$M$2+$B$7*LN(B382)+$M$4</f>
        <v>111.03842940027327</v>
      </c>
      <c r="D382" s="1">
        <f>MAX($B$6*$B$2-(1-$F$2)/(1-$F$2^D$17)*($A382-$F$2^(D$17-1)*$B$4*$I$3),0.000001)</f>
        <v>1E-06</v>
      </c>
      <c r="E382" s="1">
        <f>(1-$F$2^D$17)*($M$2+$B$7*LN(D382))/(1-$F$2)+(1-$F$2^(D$17-1))*$R$4+$F$2^(D$17-1)*$M$4</f>
        <v>102.0153814750243</v>
      </c>
      <c r="F382" s="1">
        <f>MAX($B$6*$B$2-(1-$F$2)/(1-$F$2^F$17)*($A382-$F$2^(F$17-1)*$B$4*$I$3),0.000001)</f>
        <v>1E-06</v>
      </c>
      <c r="G382" s="1">
        <f>(1-$F$2^F$17)*($M$2+$B$7*LN(F382))/(1-$F$2)+(1-$F$2^(F$17-1))*$R$4+$F$2^(F$17-1)*$M$4</f>
        <v>94.91112224570067</v>
      </c>
      <c r="H382" s="1">
        <f>MAX($B$6*$B$2-(1-$F$2)/(1-$F$2^H$17)*($A382-$F$2^(H$17-1)*$B$4*$I$3),0.000001)</f>
        <v>1E-06</v>
      </c>
      <c r="I382" s="1">
        <f>(1-$F$2^H$17)*($M$2+$B$7*LN(H382))/(1-$F$2)+(1-$F$2^(H$17-1))*$R$4+$F$2^(H$17-1)*$M$4</f>
        <v>88.49952829123608</v>
      </c>
      <c r="J382" s="1">
        <f>MAX($B$6*$B$2-(1-$F$2)/(1-$F$2^J$17)*($A382-$F$2^(J$17-1)*$B$4*$I$3),0.000001)</f>
        <v>2.3758137172051583</v>
      </c>
      <c r="K382" s="1">
        <f>(1-$F$2^J$17)*($M$2+$B$7*LN(J382))/(1-$F$2)+(1-$F$2^(J$17-1))*$R$4+$F$2^(J$17-1)*$M$4</f>
        <v>112.92272130168679</v>
      </c>
      <c r="L382" s="1">
        <f>MAX($B$6*$B$2-(1-$F$2)/(1-$F$2^L$17)*($A382-$F$2^(L$17-1)*$B$4*$I$3),0.000001)</f>
        <v>5.493899688019418</v>
      </c>
      <c r="M382" s="1">
        <f>(1-$F$2^L$17)*($M$2+$B$7*LN(L382))/(1-$F$2)+(1-$F$2^(L$17-1))*$R$4+$F$2^(L$17-1)*$M$4</f>
        <v>114.07139798345024</v>
      </c>
      <c r="N382" s="1">
        <f>MAX($B$6*$B$2-(1-$F$2)/(1-$F$2^N$17)*($A382-$F$2^(N$17-1)*$B$4*$I$3),0.000001)</f>
        <v>7.6979368404146555</v>
      </c>
      <c r="O382" s="1">
        <f>(1-$F$2^N$17)*($M$2+$B$7*LN(N382))/(1-$F$2)+(1-$F$2^(N$17-1))*$R$4+$F$2^(N$17-1)*$M$4</f>
        <v>114.43747934656452</v>
      </c>
      <c r="P382" s="1">
        <f t="shared" si="70"/>
        <v>27</v>
      </c>
      <c r="Q382" s="1">
        <f>$R$3/(1-$B$4)</f>
        <v>115.82106318787385</v>
      </c>
      <c r="R382" s="1">
        <f>LN((1-$B$6)*$B$3*$B$2)+$B$7*LN($B$6*$B$3*$B$2+$F$2*Y382)+$B$4*$R$3/(1-$B$4)</f>
        <v>116.63408065137953</v>
      </c>
      <c r="T382" s="1">
        <f t="shared" si="71"/>
        <v>115.82106318787385</v>
      </c>
      <c r="U382" s="1">
        <f t="shared" si="72"/>
        <v>0</v>
      </c>
      <c r="V382" s="1">
        <f t="shared" si="80"/>
        <v>27</v>
      </c>
      <c r="W382" s="1"/>
      <c r="X382" s="1">
        <f t="shared" si="81"/>
        <v>114.43747934656452</v>
      </c>
      <c r="Y382" s="1">
        <f>IF(X382=C382,$I$3,(Z382-$B$6*$B$2+A382)/$F$2)</f>
        <v>122.17096273970644</v>
      </c>
      <c r="Z382" s="1">
        <f t="shared" si="82"/>
        <v>7.6979368404146555</v>
      </c>
      <c r="AA382" s="1">
        <f t="shared" si="73"/>
      </c>
      <c r="AB382" s="1">
        <f t="shared" si="74"/>
      </c>
      <c r="AC382" s="1">
        <f t="shared" si="75"/>
      </c>
      <c r="AD382" s="1">
        <f t="shared" si="76"/>
      </c>
      <c r="AE382" s="1">
        <f t="shared" si="77"/>
      </c>
      <c r="AF382">
        <f t="shared" si="78"/>
      </c>
      <c r="AG382">
        <f t="shared" si="79"/>
        <v>7.6979368404146555</v>
      </c>
    </row>
    <row r="383" spans="1:33" ht="12.75">
      <c r="A383" s="1">
        <f>A382+$I$3/100</f>
        <v>132.86081792908044</v>
      </c>
      <c r="B383" s="1">
        <f>MAX($B$6*$B$2-A383+$B$4*$I$3,0.00001)</f>
        <v>1E-05</v>
      </c>
      <c r="C383" s="1">
        <f>$M$2+$B$7*LN(B383)+$M$4</f>
        <v>111.03842940027327</v>
      </c>
      <c r="D383" s="1">
        <f>MAX($B$6*$B$2-(1-$F$2)/(1-$F$2^D$17)*($A383-$F$2^(D$17-1)*$B$4*$I$3),0.000001)</f>
        <v>1E-06</v>
      </c>
      <c r="E383" s="1">
        <f>(1-$F$2^D$17)*($M$2+$B$7*LN(D383))/(1-$F$2)+(1-$F$2^(D$17-1))*$R$4+$F$2^(D$17-1)*$M$4</f>
        <v>102.0153814750243</v>
      </c>
      <c r="F383" s="1">
        <f>MAX($B$6*$B$2-(1-$F$2)/(1-$F$2^F$17)*($A383-$F$2^(F$17-1)*$B$4*$I$3),0.000001)</f>
        <v>1E-06</v>
      </c>
      <c r="G383" s="1">
        <f>(1-$F$2^F$17)*($M$2+$B$7*LN(F383))/(1-$F$2)+(1-$F$2^(F$17-1))*$R$4+$F$2^(F$17-1)*$M$4</f>
        <v>94.91112224570067</v>
      </c>
      <c r="H383" s="1">
        <f>MAX($B$6*$B$2-(1-$F$2)/(1-$F$2^H$17)*($A383-$F$2^(H$17-1)*$B$4*$I$3),0.000001)</f>
        <v>1E-06</v>
      </c>
      <c r="I383" s="1">
        <f>(1-$F$2^H$17)*($M$2+$B$7*LN(H383))/(1-$F$2)+(1-$F$2^(H$17-1))*$R$4+$F$2^(H$17-1)*$M$4</f>
        <v>88.49952829123608</v>
      </c>
      <c r="J383" s="1">
        <f>MAX($B$6*$B$2-(1-$F$2)/(1-$F$2^J$17)*($A383-$F$2^(J$17-1)*$B$4*$I$3),0.000001)</f>
        <v>2.303049886432124</v>
      </c>
      <c r="K383" s="1">
        <f>(1-$F$2^J$17)*($M$2+$B$7*LN(J383))/(1-$F$2)+(1-$F$2^(J$17-1))*$R$4+$F$2^(J$17-1)*$M$4</f>
        <v>112.85871322888113</v>
      </c>
      <c r="L383" s="1">
        <f>MAX($B$6*$B$2-(1-$F$2)/(1-$F$2^L$17)*($A383-$F$2^(L$17-1)*$B$4*$I$3),0.000001)</f>
        <v>5.4303772726132955</v>
      </c>
      <c r="M383" s="1">
        <f>(1-$F$2^L$17)*($M$2+$B$7*LN(L383))/(1-$F$2)+(1-$F$2^(L$17-1))*$R$4+$F$2^(L$17-1)*$M$4</f>
        <v>114.04398525186498</v>
      </c>
      <c r="N383" s="1">
        <f>MAX($B$6*$B$2-(1-$F$2)/(1-$F$2^N$17)*($A383-$F$2^(N$17-1)*$B$4*$I$3),0.000001)</f>
        <v>7.6409467730579586</v>
      </c>
      <c r="O383" s="1">
        <f>(1-$F$2^N$17)*($M$2+$B$7*LN(N383))/(1-$F$2)+(1-$F$2^(N$17-1))*$R$4+$F$2^(N$17-1)*$M$4</f>
        <v>114.41795626506746</v>
      </c>
      <c r="P383" s="1">
        <f t="shared" si="70"/>
        <v>27</v>
      </c>
      <c r="Q383" s="1">
        <f>$R$3/(1-$B$4)</f>
        <v>115.82106318787385</v>
      </c>
      <c r="R383" s="1">
        <f>LN((1-$B$6)*$B$3*$B$2)+$B$7*LN($B$6*$B$3*$B$2+$F$2*Y383)+$B$4*$R$3/(1-$B$4)</f>
        <v>116.63496313048249</v>
      </c>
      <c r="T383" s="1">
        <f t="shared" si="71"/>
        <v>115.82106318787385</v>
      </c>
      <c r="U383" s="1">
        <f t="shared" si="72"/>
        <v>0</v>
      </c>
      <c r="V383" s="1">
        <f t="shared" si="80"/>
        <v>27</v>
      </c>
      <c r="W383" s="1"/>
      <c r="X383" s="1">
        <f t="shared" si="81"/>
        <v>114.41795626506746</v>
      </c>
      <c r="Y383" s="1">
        <f>IF(X383=C383,$I$3,(Z383-$B$6*$B$2+A383)/$F$2)</f>
        <v>122.43962847882372</v>
      </c>
      <c r="Z383" s="1">
        <f t="shared" si="82"/>
        <v>7.6409467730579586</v>
      </c>
      <c r="AA383" s="1">
        <f t="shared" si="73"/>
      </c>
      <c r="AB383" s="1">
        <f t="shared" si="74"/>
      </c>
      <c r="AC383" s="1">
        <f t="shared" si="75"/>
      </c>
      <c r="AD383" s="1">
        <f t="shared" si="76"/>
      </c>
      <c r="AE383" s="1">
        <f t="shared" si="77"/>
      </c>
      <c r="AF383">
        <f t="shared" si="78"/>
      </c>
      <c r="AG383">
        <f t="shared" si="79"/>
        <v>7.6409467730579586</v>
      </c>
    </row>
    <row r="384" spans="1:33" ht="12.75">
      <c r="A384" s="1">
        <f>A383+$I$3/100</f>
        <v>133.16027882599047</v>
      </c>
      <c r="B384" s="1">
        <f>MAX($B$6*$B$2-A384+$B$4*$I$3,0.00001)</f>
        <v>1E-05</v>
      </c>
      <c r="C384" s="1">
        <f>$M$2+$B$7*LN(B384)+$M$4</f>
        <v>111.03842940027327</v>
      </c>
      <c r="D384" s="1">
        <f>MAX($B$6*$B$2-(1-$F$2)/(1-$F$2^D$17)*($A384-$F$2^(D$17-1)*$B$4*$I$3),0.000001)</f>
        <v>1E-06</v>
      </c>
      <c r="E384" s="1">
        <f>(1-$F$2^D$17)*($M$2+$B$7*LN(D384))/(1-$F$2)+(1-$F$2^(D$17-1))*$R$4+$F$2^(D$17-1)*$M$4</f>
        <v>102.0153814750243</v>
      </c>
      <c r="F384" s="1">
        <f>MAX($B$6*$B$2-(1-$F$2)/(1-$F$2^F$17)*($A384-$F$2^(F$17-1)*$B$4*$I$3),0.000001)</f>
        <v>1E-06</v>
      </c>
      <c r="G384" s="1">
        <f>(1-$F$2^F$17)*($M$2+$B$7*LN(F384))/(1-$F$2)+(1-$F$2^(F$17-1))*$R$4+$F$2^(F$17-1)*$M$4</f>
        <v>94.91112224570067</v>
      </c>
      <c r="H384" s="1">
        <f>MAX($B$6*$B$2-(1-$F$2)/(1-$F$2^H$17)*($A384-$F$2^(H$17-1)*$B$4*$I$3),0.000001)</f>
        <v>1E-06</v>
      </c>
      <c r="I384" s="1">
        <f>(1-$F$2^H$17)*($M$2+$B$7*LN(H384))/(1-$F$2)+(1-$F$2^(H$17-1))*$R$4+$F$2^(H$17-1)*$M$4</f>
        <v>88.49952829123608</v>
      </c>
      <c r="J384" s="1">
        <f>MAX($B$6*$B$2-(1-$F$2)/(1-$F$2^J$17)*($A384-$F$2^(J$17-1)*$B$4*$I$3),0.000001)</f>
        <v>2.2302860556590893</v>
      </c>
      <c r="K384" s="1">
        <f>(1-$F$2^J$17)*($M$2+$B$7*LN(J384))/(1-$F$2)+(1-$F$2^(J$17-1))*$R$4+$F$2^(J$17-1)*$M$4</f>
        <v>112.79265004244441</v>
      </c>
      <c r="L384" s="1">
        <f>MAX($B$6*$B$2-(1-$F$2)/(1-$F$2^L$17)*($A384-$F$2^(L$17-1)*$B$4*$I$3),0.000001)</f>
        <v>5.366854857207169</v>
      </c>
      <c r="M384" s="1">
        <f>(1-$F$2^L$17)*($M$2+$B$7*LN(L384))/(1-$F$2)+(1-$F$2^(L$17-1))*$R$4+$F$2^(L$17-1)*$M$4</f>
        <v>114.01624996300754</v>
      </c>
      <c r="N384" s="1">
        <f>MAX($B$6*$B$2-(1-$F$2)/(1-$F$2^N$17)*($A384-$F$2^(N$17-1)*$B$4*$I$3),0.000001)</f>
        <v>7.583956705701258</v>
      </c>
      <c r="O384" s="1">
        <f>(1-$F$2^N$17)*($M$2+$B$7*LN(N384))/(1-$F$2)+(1-$F$2^(N$17-1))*$R$4+$F$2^(N$17-1)*$M$4</f>
        <v>114.39828702407776</v>
      </c>
      <c r="P384" s="1">
        <f t="shared" si="70"/>
        <v>27</v>
      </c>
      <c r="Q384" s="1">
        <f>$R$3/(1-$B$4)</f>
        <v>115.82106318787385</v>
      </c>
      <c r="R384" s="1">
        <f>LN((1-$B$6)*$B$3*$B$2)+$B$7*LN($B$6*$B$3*$B$2+$F$2*Y384)+$B$4*$R$3/(1-$B$4)</f>
        <v>116.63584405479045</v>
      </c>
      <c r="T384" s="1">
        <f t="shared" si="71"/>
        <v>115.82106318787385</v>
      </c>
      <c r="U384" s="1">
        <f t="shared" si="72"/>
        <v>0</v>
      </c>
      <c r="V384" s="1">
        <f t="shared" si="80"/>
        <v>27</v>
      </c>
      <c r="W384" s="1"/>
      <c r="X384" s="1">
        <f t="shared" si="81"/>
        <v>114.39828702407776</v>
      </c>
      <c r="Y384" s="1">
        <f>IF(X384=C384,$I$3,(Z384-$B$6*$B$2+A384)/$F$2)</f>
        <v>122.70829421794097</v>
      </c>
      <c r="Z384" s="1">
        <f t="shared" si="82"/>
        <v>7.583956705701258</v>
      </c>
      <c r="AA384" s="1">
        <f t="shared" si="73"/>
      </c>
      <c r="AB384" s="1">
        <f t="shared" si="74"/>
      </c>
      <c r="AC384" s="1">
        <f t="shared" si="75"/>
      </c>
      <c r="AD384" s="1">
        <f t="shared" si="76"/>
      </c>
      <c r="AE384" s="1">
        <f t="shared" si="77"/>
      </c>
      <c r="AF384">
        <f t="shared" si="78"/>
      </c>
      <c r="AG384">
        <f t="shared" si="79"/>
        <v>7.583956705701258</v>
      </c>
    </row>
    <row r="385" spans="1:33" ht="12.75">
      <c r="A385" s="1">
        <f>A384+$I$3/100</f>
        <v>133.4597397229005</v>
      </c>
      <c r="B385" s="1">
        <f>MAX($B$6*$B$2-A385+$B$4*$I$3,0.00001)</f>
        <v>1E-05</v>
      </c>
      <c r="C385" s="1">
        <f>$M$2+$B$7*LN(B385)+$M$4</f>
        <v>111.03842940027327</v>
      </c>
      <c r="D385" s="1">
        <f>MAX($B$6*$B$2-(1-$F$2)/(1-$F$2^D$17)*($A385-$F$2^(D$17-1)*$B$4*$I$3),0.000001)</f>
        <v>1E-06</v>
      </c>
      <c r="E385" s="1">
        <f>(1-$F$2^D$17)*($M$2+$B$7*LN(D385))/(1-$F$2)+(1-$F$2^(D$17-1))*$R$4+$F$2^(D$17-1)*$M$4</f>
        <v>102.0153814750243</v>
      </c>
      <c r="F385" s="1">
        <f>MAX($B$6*$B$2-(1-$F$2)/(1-$F$2^F$17)*($A385-$F$2^(F$17-1)*$B$4*$I$3),0.000001)</f>
        <v>1E-06</v>
      </c>
      <c r="G385" s="1">
        <f>(1-$F$2^F$17)*($M$2+$B$7*LN(F385))/(1-$F$2)+(1-$F$2^(F$17-1))*$R$4+$F$2^(F$17-1)*$M$4</f>
        <v>94.91112224570067</v>
      </c>
      <c r="H385" s="1">
        <f>MAX($B$6*$B$2-(1-$F$2)/(1-$F$2^H$17)*($A385-$F$2^(H$17-1)*$B$4*$I$3),0.000001)</f>
        <v>1E-06</v>
      </c>
      <c r="I385" s="1">
        <f>(1-$F$2^H$17)*($M$2+$B$7*LN(H385))/(1-$F$2)+(1-$F$2^(H$17-1))*$R$4+$F$2^(H$17-1)*$M$4</f>
        <v>88.49952829123608</v>
      </c>
      <c r="J385" s="1">
        <f>MAX($B$6*$B$2-(1-$F$2)/(1-$F$2^J$17)*($A385-$F$2^(J$17-1)*$B$4*$I$3),0.000001)</f>
        <v>2.1575222248860584</v>
      </c>
      <c r="K385" s="1">
        <f>(1-$F$2^J$17)*($M$2+$B$7*LN(J385))/(1-$F$2)+(1-$F$2^(J$17-1))*$R$4+$F$2^(J$17-1)*$M$4</f>
        <v>112.7243953847493</v>
      </c>
      <c r="L385" s="1">
        <f>MAX($B$6*$B$2-(1-$F$2)/(1-$F$2^L$17)*($A385-$F$2^(L$17-1)*$B$4*$I$3),0.000001)</f>
        <v>5.303332441801047</v>
      </c>
      <c r="M385" s="1">
        <f>(1-$F$2^L$17)*($M$2+$B$7*LN(L385))/(1-$F$2)+(1-$F$2^(L$17-1))*$R$4+$F$2^(L$17-1)*$M$4</f>
        <v>113.98818443553769</v>
      </c>
      <c r="N385" s="1">
        <f>MAX($B$6*$B$2-(1-$F$2)/(1-$F$2^N$17)*($A385-$F$2^(N$17-1)*$B$4*$I$3),0.000001)</f>
        <v>7.526966638344561</v>
      </c>
      <c r="O385" s="1">
        <f>(1-$F$2^N$17)*($M$2+$B$7*LN(N385))/(1-$F$2)+(1-$F$2^(N$17-1))*$R$4+$F$2^(N$17-1)*$M$4</f>
        <v>114.37846941863233</v>
      </c>
      <c r="P385" s="1">
        <f t="shared" si="70"/>
        <v>27</v>
      </c>
      <c r="Q385" s="1">
        <f>$R$3/(1-$B$4)</f>
        <v>115.82106318787385</v>
      </c>
      <c r="R385" s="1">
        <f>LN((1-$B$6)*$B$3*$B$2)+$B$7*LN($B$6*$B$3*$B$2+$F$2*Y385)+$B$4*$R$3/(1-$B$4)</f>
        <v>116.63672342977242</v>
      </c>
      <c r="T385" s="1">
        <f t="shared" si="71"/>
        <v>115.82106318787385</v>
      </c>
      <c r="U385" s="1">
        <f t="shared" si="72"/>
        <v>0</v>
      </c>
      <c r="V385" s="1">
        <f t="shared" si="80"/>
        <v>27</v>
      </c>
      <c r="W385" s="1"/>
      <c r="X385" s="1">
        <f t="shared" si="81"/>
        <v>114.37846941863233</v>
      </c>
      <c r="Y385" s="1">
        <f>IF(X385=C385,$I$3,(Z385-$B$6*$B$2+A385)/$F$2)</f>
        <v>122.97695995705826</v>
      </c>
      <c r="Z385" s="1">
        <f t="shared" si="82"/>
        <v>7.526966638344561</v>
      </c>
      <c r="AA385" s="1">
        <f t="shared" si="73"/>
      </c>
      <c r="AB385" s="1">
        <f t="shared" si="74"/>
      </c>
      <c r="AC385" s="1">
        <f t="shared" si="75"/>
      </c>
      <c r="AD385" s="1">
        <f t="shared" si="76"/>
      </c>
      <c r="AE385" s="1">
        <f t="shared" si="77"/>
      </c>
      <c r="AF385">
        <f t="shared" si="78"/>
      </c>
      <c r="AG385">
        <f t="shared" si="79"/>
        <v>7.526966638344561</v>
      </c>
    </row>
    <row r="386" spans="1:33" ht="12.75">
      <c r="A386" s="1">
        <f>A385+$I$3/100</f>
        <v>133.75920061981054</v>
      </c>
      <c r="B386" s="1">
        <f>MAX($B$6*$B$2-A386+$B$4*$I$3,0.00001)</f>
        <v>1E-05</v>
      </c>
      <c r="C386" s="1">
        <f>$M$2+$B$7*LN(B386)+$M$4</f>
        <v>111.03842940027327</v>
      </c>
      <c r="D386" s="1">
        <f>MAX($B$6*$B$2-(1-$F$2)/(1-$F$2^D$17)*($A386-$F$2^(D$17-1)*$B$4*$I$3),0.000001)</f>
        <v>1E-06</v>
      </c>
      <c r="E386" s="1">
        <f>(1-$F$2^D$17)*($M$2+$B$7*LN(D386))/(1-$F$2)+(1-$F$2^(D$17-1))*$R$4+$F$2^(D$17-1)*$M$4</f>
        <v>102.0153814750243</v>
      </c>
      <c r="F386" s="1">
        <f>MAX($B$6*$B$2-(1-$F$2)/(1-$F$2^F$17)*($A386-$F$2^(F$17-1)*$B$4*$I$3),0.000001)</f>
        <v>1E-06</v>
      </c>
      <c r="G386" s="1">
        <f>(1-$F$2^F$17)*($M$2+$B$7*LN(F386))/(1-$F$2)+(1-$F$2^(F$17-1))*$R$4+$F$2^(F$17-1)*$M$4</f>
        <v>94.91112224570067</v>
      </c>
      <c r="H386" s="1">
        <f>MAX($B$6*$B$2-(1-$F$2)/(1-$F$2^H$17)*($A386-$F$2^(H$17-1)*$B$4*$I$3),0.000001)</f>
        <v>1E-06</v>
      </c>
      <c r="I386" s="1">
        <f>(1-$F$2^H$17)*($M$2+$B$7*LN(H386))/(1-$F$2)+(1-$F$2^(H$17-1))*$R$4+$F$2^(H$17-1)*$M$4</f>
        <v>88.49952829123608</v>
      </c>
      <c r="J386" s="1">
        <f>MAX($B$6*$B$2-(1-$F$2)/(1-$F$2^J$17)*($A386-$F$2^(J$17-1)*$B$4*$I$3),0.000001)</f>
        <v>2.084758394113024</v>
      </c>
      <c r="K386" s="1">
        <f>(1-$F$2^J$17)*($M$2+$B$7*LN(J386))/(1-$F$2)+(1-$F$2^(J$17-1))*$R$4+$F$2^(J$17-1)*$M$4</f>
        <v>112.65379886004371</v>
      </c>
      <c r="L386" s="1">
        <f>MAX($B$6*$B$2-(1-$F$2)/(1-$F$2^L$17)*($A386-$F$2^(L$17-1)*$B$4*$I$3),0.000001)</f>
        <v>5.239810026394924</v>
      </c>
      <c r="M386" s="1">
        <f>(1-$F$2^L$17)*($M$2+$B$7*LN(L386))/(1-$F$2)+(1-$F$2^(L$17-1))*$R$4+$F$2^(L$17-1)*$M$4</f>
        <v>113.95978071042163</v>
      </c>
      <c r="N386" s="1">
        <f>MAX($B$6*$B$2-(1-$F$2)/(1-$F$2^N$17)*($A386-$F$2^(N$17-1)*$B$4*$I$3),0.000001)</f>
        <v>7.4699765709878605</v>
      </c>
      <c r="O386" s="1">
        <f>(1-$F$2^N$17)*($M$2+$B$7*LN(N386))/(1-$F$2)+(1-$F$2^(N$17-1))*$R$4+$F$2^(N$17-1)*$M$4</f>
        <v>114.35850119349253</v>
      </c>
      <c r="P386" s="1">
        <f t="shared" si="70"/>
        <v>27</v>
      </c>
      <c r="Q386" s="1">
        <f>$R$3/(1-$B$4)</f>
        <v>115.82106318787385</v>
      </c>
      <c r="R386" s="1">
        <f>LN((1-$B$6)*$B$3*$B$2)+$B$7*LN($B$6*$B$3*$B$2+$F$2*Y386)+$B$4*$R$3/(1-$B$4)</f>
        <v>116.63760126086856</v>
      </c>
      <c r="T386" s="1">
        <f aca="true" t="shared" si="83" ref="T386:T440">IF(X386&gt;R386,X386,Q386)</f>
        <v>115.82106318787385</v>
      </c>
      <c r="U386" s="1">
        <f aca="true" t="shared" si="84" ref="U386:U440">IF(X386&gt;R386,Y386,0)</f>
        <v>0</v>
      </c>
      <c r="V386" s="1">
        <f t="shared" si="80"/>
        <v>27</v>
      </c>
      <c r="W386" s="1"/>
      <c r="X386" s="1">
        <f t="shared" si="81"/>
        <v>114.35850119349253</v>
      </c>
      <c r="Y386" s="1">
        <f>IF(X386=C386,$I$3,(Z386-$B$6*$B$2+A386)/$F$2)</f>
        <v>123.24562569617551</v>
      </c>
      <c r="Z386" s="1">
        <f t="shared" si="82"/>
        <v>7.4699765709878605</v>
      </c>
      <c r="AA386" s="1">
        <f t="shared" si="73"/>
      </c>
      <c r="AB386" s="1">
        <f t="shared" si="74"/>
      </c>
      <c r="AC386" s="1">
        <f t="shared" si="75"/>
      </c>
      <c r="AD386" s="1">
        <f t="shared" si="76"/>
      </c>
      <c r="AE386" s="1">
        <f t="shared" si="77"/>
      </c>
      <c r="AF386">
        <f t="shared" si="78"/>
      </c>
      <c r="AG386">
        <f t="shared" si="79"/>
        <v>7.4699765709878605</v>
      </c>
    </row>
    <row r="387" spans="1:33" ht="12.75">
      <c r="A387" s="1">
        <f>A386+$I$3/100</f>
        <v>134.05866151672058</v>
      </c>
      <c r="B387" s="1">
        <f>MAX($B$6*$B$2-A387+$B$4*$I$3,0.00001)</f>
        <v>1E-05</v>
      </c>
      <c r="C387" s="1">
        <f>$M$2+$B$7*LN(B387)+$M$4</f>
        <v>111.03842940027327</v>
      </c>
      <c r="D387" s="1">
        <f>MAX($B$6*$B$2-(1-$F$2)/(1-$F$2^D$17)*($A387-$F$2^(D$17-1)*$B$4*$I$3),0.000001)</f>
        <v>1E-06</v>
      </c>
      <c r="E387" s="1">
        <f>(1-$F$2^D$17)*($M$2+$B$7*LN(D387))/(1-$F$2)+(1-$F$2^(D$17-1))*$R$4+$F$2^(D$17-1)*$M$4</f>
        <v>102.0153814750243</v>
      </c>
      <c r="F387" s="1">
        <f>MAX($B$6*$B$2-(1-$F$2)/(1-$F$2^F$17)*($A387-$F$2^(F$17-1)*$B$4*$I$3),0.000001)</f>
        <v>1E-06</v>
      </c>
      <c r="G387" s="1">
        <f>(1-$F$2^F$17)*($M$2+$B$7*LN(F387))/(1-$F$2)+(1-$F$2^(F$17-1))*$R$4+$F$2^(F$17-1)*$M$4</f>
        <v>94.91112224570067</v>
      </c>
      <c r="H387" s="1">
        <f>MAX($B$6*$B$2-(1-$F$2)/(1-$F$2^H$17)*($A387-$F$2^(H$17-1)*$B$4*$I$3),0.000001)</f>
        <v>1E-06</v>
      </c>
      <c r="I387" s="1">
        <f>(1-$F$2^H$17)*($M$2+$B$7*LN(H387))/(1-$F$2)+(1-$F$2^(H$17-1))*$R$4+$F$2^(H$17-1)*$M$4</f>
        <v>88.49952829123608</v>
      </c>
      <c r="J387" s="1">
        <f>MAX($B$6*$B$2-(1-$F$2)/(1-$F$2^J$17)*($A387-$F$2^(J$17-1)*$B$4*$I$3),0.000001)</f>
        <v>2.0119945633399894</v>
      </c>
      <c r="K387" s="1">
        <f>(1-$F$2^J$17)*($M$2+$B$7*LN(J387))/(1-$F$2)+(1-$F$2^(J$17-1))*$R$4+$F$2^(J$17-1)*$M$4</f>
        <v>112.58069403878159</v>
      </c>
      <c r="L387" s="1">
        <f>MAX($B$6*$B$2-(1-$F$2)/(1-$F$2^L$17)*($A387-$F$2^(L$17-1)*$B$4*$I$3),0.000001)</f>
        <v>5.176287610988801</v>
      </c>
      <c r="M387" s="1">
        <f>(1-$F$2^L$17)*($M$2+$B$7*LN(L387))/(1-$F$2)+(1-$F$2^(L$17-1))*$R$4+$F$2^(L$17-1)*$M$4</f>
        <v>113.93103053738305</v>
      </c>
      <c r="N387" s="1">
        <f>MAX($B$6*$B$2-(1-$F$2)/(1-$F$2^N$17)*($A387-$F$2^(N$17-1)*$B$4*$I$3),0.000001)</f>
        <v>7.41298650363116</v>
      </c>
      <c r="O387" s="1">
        <f>(1-$F$2^N$17)*($M$2+$B$7*LN(N387))/(1-$F$2)+(1-$F$2^(N$17-1))*$R$4+$F$2^(N$17-1)*$M$4</f>
        <v>114.33838004160393</v>
      </c>
      <c r="P387" s="1">
        <f t="shared" si="70"/>
        <v>27</v>
      </c>
      <c r="Q387" s="1">
        <f>$R$3/(1-$B$4)</f>
        <v>115.82106318787385</v>
      </c>
      <c r="R387" s="1">
        <f>LN((1-$B$6)*$B$3*$B$2)+$B$7*LN($B$6*$B$3*$B$2+$F$2*Y387)+$B$4*$R$3/(1-$B$4)</f>
        <v>116.6384775534905</v>
      </c>
      <c r="T387" s="1">
        <f t="shared" si="83"/>
        <v>115.82106318787385</v>
      </c>
      <c r="U387" s="1">
        <f t="shared" si="84"/>
        <v>0</v>
      </c>
      <c r="V387" s="1">
        <f t="shared" si="80"/>
        <v>27</v>
      </c>
      <c r="W387" s="1"/>
      <c r="X387" s="1">
        <f t="shared" si="81"/>
        <v>114.33838004160393</v>
      </c>
      <c r="Y387" s="1">
        <f>IF(X387=C387,$I$3,(Z387-$B$6*$B$2+A387)/$F$2)</f>
        <v>123.51429143529279</v>
      </c>
      <c r="Z387" s="1">
        <f t="shared" si="82"/>
        <v>7.41298650363116</v>
      </c>
      <c r="AA387" s="1">
        <f t="shared" si="73"/>
      </c>
      <c r="AB387" s="1">
        <f t="shared" si="74"/>
      </c>
      <c r="AC387" s="1">
        <f t="shared" si="75"/>
      </c>
      <c r="AD387" s="1">
        <f t="shared" si="76"/>
      </c>
      <c r="AE387" s="1">
        <f t="shared" si="77"/>
      </c>
      <c r="AF387">
        <f t="shared" si="78"/>
      </c>
      <c r="AG387">
        <f t="shared" si="79"/>
        <v>7.41298650363116</v>
      </c>
    </row>
    <row r="388" spans="1:33" ht="12.75">
      <c r="A388" s="1">
        <f>A387+$I$3/100</f>
        <v>134.3581224136306</v>
      </c>
      <c r="B388" s="1">
        <f>MAX($B$6*$B$2-A388+$B$4*$I$3,0.00001)</f>
        <v>1E-05</v>
      </c>
      <c r="C388" s="1">
        <f>$M$2+$B$7*LN(B388)+$M$4</f>
        <v>111.03842940027327</v>
      </c>
      <c r="D388" s="1">
        <f>MAX($B$6*$B$2-(1-$F$2)/(1-$F$2^D$17)*($A388-$F$2^(D$17-1)*$B$4*$I$3),0.000001)</f>
        <v>1E-06</v>
      </c>
      <c r="E388" s="1">
        <f>(1-$F$2^D$17)*($M$2+$B$7*LN(D388))/(1-$F$2)+(1-$F$2^(D$17-1))*$R$4+$F$2^(D$17-1)*$M$4</f>
        <v>102.0153814750243</v>
      </c>
      <c r="F388" s="1">
        <f>MAX($B$6*$B$2-(1-$F$2)/(1-$F$2^F$17)*($A388-$F$2^(F$17-1)*$B$4*$I$3),0.000001)</f>
        <v>1E-06</v>
      </c>
      <c r="G388" s="1">
        <f>(1-$F$2^F$17)*($M$2+$B$7*LN(F388))/(1-$F$2)+(1-$F$2^(F$17-1))*$R$4+$F$2^(F$17-1)*$M$4</f>
        <v>94.91112224570067</v>
      </c>
      <c r="H388" s="1">
        <f>MAX($B$6*$B$2-(1-$F$2)/(1-$F$2^H$17)*($A388-$F$2^(H$17-1)*$B$4*$I$3),0.000001)</f>
        <v>1E-06</v>
      </c>
      <c r="I388" s="1">
        <f>(1-$F$2^H$17)*($M$2+$B$7*LN(H388))/(1-$F$2)+(1-$F$2^(H$17-1))*$R$4+$F$2^(H$17-1)*$M$4</f>
        <v>88.49952829123608</v>
      </c>
      <c r="J388" s="1">
        <f>MAX($B$6*$B$2-(1-$F$2)/(1-$F$2^J$17)*($A388-$F$2^(J$17-1)*$B$4*$I$3),0.000001)</f>
        <v>1.9392307325669549</v>
      </c>
      <c r="K388" s="1">
        <f>(1-$F$2^J$17)*($M$2+$B$7*LN(J388))/(1-$F$2)+(1-$F$2^(J$17-1))*$R$4+$F$2^(J$17-1)*$M$4</f>
        <v>112.50489609421221</v>
      </c>
      <c r="L388" s="1">
        <f>MAX($B$6*$B$2-(1-$F$2)/(1-$F$2^L$17)*($A388-$F$2^(L$17-1)*$B$4*$I$3),0.000001)</f>
        <v>5.112765195582675</v>
      </c>
      <c r="M388" s="1">
        <f>(1-$F$2^L$17)*($M$2+$B$7*LN(L388))/(1-$F$2)+(1-$F$2^(L$17-1))*$R$4+$F$2^(L$17-1)*$M$4</f>
        <v>113.90192536051777</v>
      </c>
      <c r="N388" s="1">
        <f>MAX($B$6*$B$2-(1-$F$2)/(1-$F$2^N$17)*($A388-$F$2^(N$17-1)*$B$4*$I$3),0.000001)</f>
        <v>7.355996436274463</v>
      </c>
      <c r="O388" s="1">
        <f>(1-$F$2^N$17)*($M$2+$B$7*LN(N388))/(1-$F$2)+(1-$F$2^(N$17-1))*$R$4+$F$2^(N$17-1)*$M$4</f>
        <v>114.31810360249675</v>
      </c>
      <c r="P388" s="1">
        <f t="shared" si="70"/>
        <v>27</v>
      </c>
      <c r="Q388" s="1">
        <f>$R$3/(1-$B$4)</f>
        <v>115.82106318787385</v>
      </c>
      <c r="R388" s="1">
        <f>LN((1-$B$6)*$B$3*$B$2)+$B$7*LN($B$6*$B$3*$B$2+$F$2*Y388)+$B$4*$R$3/(1-$B$4)</f>
        <v>116.6393523130214</v>
      </c>
      <c r="T388" s="1">
        <f t="shared" si="83"/>
        <v>115.82106318787385</v>
      </c>
      <c r="U388" s="1">
        <f t="shared" si="84"/>
        <v>0</v>
      </c>
      <c r="V388" s="1">
        <f t="shared" si="80"/>
        <v>27</v>
      </c>
      <c r="W388" s="1"/>
      <c r="X388" s="1">
        <f t="shared" si="81"/>
        <v>114.31810360249675</v>
      </c>
      <c r="Y388" s="1">
        <f>IF(X388=C388,$I$3,(Z388-$B$6*$B$2+A388)/$F$2)</f>
        <v>123.78295717441006</v>
      </c>
      <c r="Z388" s="1">
        <f t="shared" si="82"/>
        <v>7.355996436274463</v>
      </c>
      <c r="AA388" s="1">
        <f t="shared" si="73"/>
      </c>
      <c r="AB388" s="1">
        <f t="shared" si="74"/>
      </c>
      <c r="AC388" s="1">
        <f t="shared" si="75"/>
      </c>
      <c r="AD388" s="1">
        <f t="shared" si="76"/>
      </c>
      <c r="AE388" s="1">
        <f t="shared" si="77"/>
      </c>
      <c r="AF388">
        <f t="shared" si="78"/>
      </c>
      <c r="AG388">
        <f t="shared" si="79"/>
        <v>7.355996436274463</v>
      </c>
    </row>
    <row r="389" spans="1:33" ht="12.75">
      <c r="A389" s="1">
        <f>A388+$I$3/100</f>
        <v>134.65758331054064</v>
      </c>
      <c r="B389" s="1">
        <f>MAX($B$6*$B$2-A389+$B$4*$I$3,0.00001)</f>
        <v>1E-05</v>
      </c>
      <c r="C389" s="1">
        <f>$M$2+$B$7*LN(B389)+$M$4</f>
        <v>111.03842940027327</v>
      </c>
      <c r="D389" s="1">
        <f>MAX($B$6*$B$2-(1-$F$2)/(1-$F$2^D$17)*($A389-$F$2^(D$17-1)*$B$4*$I$3),0.000001)</f>
        <v>1E-06</v>
      </c>
      <c r="E389" s="1">
        <f>(1-$F$2^D$17)*($M$2+$B$7*LN(D389))/(1-$F$2)+(1-$F$2^(D$17-1))*$R$4+$F$2^(D$17-1)*$M$4</f>
        <v>102.0153814750243</v>
      </c>
      <c r="F389" s="1">
        <f>MAX($B$6*$B$2-(1-$F$2)/(1-$F$2^F$17)*($A389-$F$2^(F$17-1)*$B$4*$I$3),0.000001)</f>
        <v>1E-06</v>
      </c>
      <c r="G389" s="1">
        <f>(1-$F$2^F$17)*($M$2+$B$7*LN(F389))/(1-$F$2)+(1-$F$2^(F$17-1))*$R$4+$F$2^(F$17-1)*$M$4</f>
        <v>94.91112224570067</v>
      </c>
      <c r="H389" s="1">
        <f>MAX($B$6*$B$2-(1-$F$2)/(1-$F$2^H$17)*($A389-$F$2^(H$17-1)*$B$4*$I$3),0.000001)</f>
        <v>1E-06</v>
      </c>
      <c r="I389" s="1">
        <f>(1-$F$2^H$17)*($M$2+$B$7*LN(H389))/(1-$F$2)+(1-$F$2^(H$17-1))*$R$4+$F$2^(H$17-1)*$M$4</f>
        <v>88.49952829123608</v>
      </c>
      <c r="J389" s="1">
        <f>MAX($B$6*$B$2-(1-$F$2)/(1-$F$2^J$17)*($A389-$F$2^(J$17-1)*$B$4*$I$3),0.000001)</f>
        <v>1.8664669017939204</v>
      </c>
      <c r="K389" s="1">
        <f>(1-$F$2^J$17)*($M$2+$B$7*LN(J389))/(1-$F$2)+(1-$F$2^(J$17-1))*$R$4+$F$2^(J$17-1)*$M$4</f>
        <v>112.42619898678927</v>
      </c>
      <c r="L389" s="1">
        <f>MAX($B$6*$B$2-(1-$F$2)/(1-$F$2^L$17)*($A389-$F$2^(L$17-1)*$B$4*$I$3),0.000001)</f>
        <v>5.049242780176552</v>
      </c>
      <c r="M389" s="1">
        <f>(1-$F$2^L$17)*($M$2+$B$7*LN(L389))/(1-$F$2)+(1-$F$2^(L$17-1))*$R$4+$F$2^(L$17-1)*$M$4</f>
        <v>113.87245630300887</v>
      </c>
      <c r="N389" s="1">
        <f>MAX($B$6*$B$2-(1-$F$2)/(1-$F$2^N$17)*($A389-$F$2^(N$17-1)*$B$4*$I$3),0.000001)</f>
        <v>7.299006368917762</v>
      </c>
      <c r="O389" s="1">
        <f>(1-$F$2^N$17)*($M$2+$B$7*LN(N389))/(1-$F$2)+(1-$F$2^(N$17-1))*$R$4+$F$2^(N$17-1)*$M$4</f>
        <v>114.29766946062402</v>
      </c>
      <c r="P389" s="1">
        <f t="shared" si="70"/>
        <v>27</v>
      </c>
      <c r="Q389" s="1">
        <f>$R$3/(1-$B$4)</f>
        <v>115.82106318787385</v>
      </c>
      <c r="R389" s="1">
        <f>LN((1-$B$6)*$B$3*$B$2)+$B$7*LN($B$6*$B$3*$B$2+$F$2*Y389)+$B$4*$R$3/(1-$B$4)</f>
        <v>116.64022554481625</v>
      </c>
      <c r="T389" s="1">
        <f t="shared" si="83"/>
        <v>115.82106318787385</v>
      </c>
      <c r="U389" s="1">
        <f t="shared" si="84"/>
        <v>0</v>
      </c>
      <c r="V389" s="1">
        <f t="shared" si="80"/>
        <v>27</v>
      </c>
      <c r="W389" s="1"/>
      <c r="X389" s="1">
        <f t="shared" si="81"/>
        <v>114.29766946062402</v>
      </c>
      <c r="Y389" s="1">
        <f>IF(X389=C389,$I$3,(Z389-$B$6*$B$2+A389)/$F$2)</f>
        <v>124.05162291352732</v>
      </c>
      <c r="Z389" s="1">
        <f t="shared" si="82"/>
        <v>7.299006368917762</v>
      </c>
      <c r="AA389" s="1">
        <f t="shared" si="73"/>
      </c>
      <c r="AB389" s="1">
        <f t="shared" si="74"/>
      </c>
      <c r="AC389" s="1">
        <f t="shared" si="75"/>
      </c>
      <c r="AD389" s="1">
        <f t="shared" si="76"/>
      </c>
      <c r="AE389" s="1">
        <f t="shared" si="77"/>
      </c>
      <c r="AF389">
        <f t="shared" si="78"/>
      </c>
      <c r="AG389">
        <f t="shared" si="79"/>
        <v>7.299006368917762</v>
      </c>
    </row>
    <row r="390" spans="1:33" ht="12.75">
      <c r="A390" s="1">
        <f>A389+$I$3/100</f>
        <v>134.95704420745068</v>
      </c>
      <c r="B390" s="1">
        <f>MAX($B$6*$B$2-A390+$B$4*$I$3,0.00001)</f>
        <v>1E-05</v>
      </c>
      <c r="C390" s="1">
        <f>$M$2+$B$7*LN(B390)+$M$4</f>
        <v>111.03842940027327</v>
      </c>
      <c r="D390" s="1">
        <f>MAX($B$6*$B$2-(1-$F$2)/(1-$F$2^D$17)*($A390-$F$2^(D$17-1)*$B$4*$I$3),0.000001)</f>
        <v>1E-06</v>
      </c>
      <c r="E390" s="1">
        <f>(1-$F$2^D$17)*($M$2+$B$7*LN(D390))/(1-$F$2)+(1-$F$2^(D$17-1))*$R$4+$F$2^(D$17-1)*$M$4</f>
        <v>102.0153814750243</v>
      </c>
      <c r="F390" s="1">
        <f>MAX($B$6*$B$2-(1-$F$2)/(1-$F$2^F$17)*($A390-$F$2^(F$17-1)*$B$4*$I$3),0.000001)</f>
        <v>1E-06</v>
      </c>
      <c r="G390" s="1">
        <f>(1-$F$2^F$17)*($M$2+$B$7*LN(F390))/(1-$F$2)+(1-$F$2^(F$17-1))*$R$4+$F$2^(F$17-1)*$M$4</f>
        <v>94.91112224570067</v>
      </c>
      <c r="H390" s="1">
        <f>MAX($B$6*$B$2-(1-$F$2)/(1-$F$2^H$17)*($A390-$F$2^(H$17-1)*$B$4*$I$3),0.000001)</f>
        <v>1E-06</v>
      </c>
      <c r="I390" s="1">
        <f>(1-$F$2^H$17)*($M$2+$B$7*LN(H390))/(1-$F$2)+(1-$F$2^(H$17-1))*$R$4+$F$2^(H$17-1)*$M$4</f>
        <v>88.49952829123608</v>
      </c>
      <c r="J390" s="1">
        <f>MAX($B$6*$B$2-(1-$F$2)/(1-$F$2^J$17)*($A390-$F$2^(J$17-1)*$B$4*$I$3),0.000001)</f>
        <v>1.7937030710208859</v>
      </c>
      <c r="K390" s="1">
        <f>(1-$F$2^J$17)*($M$2+$B$7*LN(J390))/(1-$F$2)+(1-$F$2^(J$17-1))*$R$4+$F$2^(J$17-1)*$M$4</f>
        <v>112.34437208843929</v>
      </c>
      <c r="L390" s="1">
        <f>MAX($B$6*$B$2-(1-$F$2)/(1-$F$2^L$17)*($A390-$F$2^(L$17-1)*$B$4*$I$3),0.000001)</f>
        <v>4.98572036477043</v>
      </c>
      <c r="M390" s="1">
        <f>(1-$F$2^L$17)*($M$2+$B$7*LN(L390))/(1-$F$2)+(1-$F$2^(L$17-1))*$R$4+$F$2^(L$17-1)*$M$4</f>
        <v>113.84261415087452</v>
      </c>
      <c r="N390" s="1">
        <f>MAX($B$6*$B$2-(1-$F$2)/(1-$F$2^N$17)*($A390-$F$2^(N$17-1)*$B$4*$I$3),0.000001)</f>
        <v>7.242016301561062</v>
      </c>
      <c r="O390" s="1">
        <f>(1-$F$2^N$17)*($M$2+$B$7*LN(N390))/(1-$F$2)+(1-$F$2^(N$17-1))*$R$4+$F$2^(N$17-1)*$M$4</f>
        <v>114.2770751436347</v>
      </c>
      <c r="P390" s="1">
        <f t="shared" si="70"/>
        <v>27</v>
      </c>
      <c r="Q390" s="1">
        <f>$R$3/(1-$B$4)</f>
        <v>115.82106318787385</v>
      </c>
      <c r="R390" s="1">
        <f>LN((1-$B$6)*$B$3*$B$2)+$B$7*LN($B$6*$B$3*$B$2+$F$2*Y390)+$B$4*$R$3/(1-$B$4)</f>
        <v>116.64109725420201</v>
      </c>
      <c r="T390" s="1">
        <f t="shared" si="83"/>
        <v>115.82106318787385</v>
      </c>
      <c r="U390" s="1">
        <f t="shared" si="84"/>
        <v>0</v>
      </c>
      <c r="V390" s="1">
        <f t="shared" si="80"/>
        <v>27</v>
      </c>
      <c r="W390" s="1"/>
      <c r="X390" s="1">
        <f t="shared" si="81"/>
        <v>114.2770751436347</v>
      </c>
      <c r="Y390" s="1">
        <f>IF(X390=C390,$I$3,(Z390-$B$6*$B$2+A390)/$F$2)</f>
        <v>124.32028865264459</v>
      </c>
      <c r="Z390" s="1">
        <f t="shared" si="82"/>
        <v>7.242016301561062</v>
      </c>
      <c r="AA390" s="1">
        <f t="shared" si="73"/>
      </c>
      <c r="AB390" s="1">
        <f t="shared" si="74"/>
      </c>
      <c r="AC390" s="1">
        <f t="shared" si="75"/>
      </c>
      <c r="AD390" s="1">
        <f t="shared" si="76"/>
      </c>
      <c r="AE390" s="1">
        <f t="shared" si="77"/>
      </c>
      <c r="AF390">
        <f t="shared" si="78"/>
      </c>
      <c r="AG390">
        <f t="shared" si="79"/>
        <v>7.242016301561062</v>
      </c>
    </row>
    <row r="391" spans="1:33" ht="12.75">
      <c r="A391" s="1">
        <f>A390+$I$3/100</f>
        <v>135.2565051043607</v>
      </c>
      <c r="B391" s="1">
        <f>MAX($B$6*$B$2-A391+$B$4*$I$3,0.00001)</f>
        <v>1E-05</v>
      </c>
      <c r="C391" s="1">
        <f>$M$2+$B$7*LN(B391)+$M$4</f>
        <v>111.03842940027327</v>
      </c>
      <c r="D391" s="1">
        <f>MAX($B$6*$B$2-(1-$F$2)/(1-$F$2^D$17)*($A391-$F$2^(D$17-1)*$B$4*$I$3),0.000001)</f>
        <v>1E-06</v>
      </c>
      <c r="E391" s="1">
        <f>(1-$F$2^D$17)*($M$2+$B$7*LN(D391))/(1-$F$2)+(1-$F$2^(D$17-1))*$R$4+$F$2^(D$17-1)*$M$4</f>
        <v>102.0153814750243</v>
      </c>
      <c r="F391" s="1">
        <f>MAX($B$6*$B$2-(1-$F$2)/(1-$F$2^F$17)*($A391-$F$2^(F$17-1)*$B$4*$I$3),0.000001)</f>
        <v>1E-06</v>
      </c>
      <c r="G391" s="1">
        <f>(1-$F$2^F$17)*($M$2+$B$7*LN(F391))/(1-$F$2)+(1-$F$2^(F$17-1))*$R$4+$F$2^(F$17-1)*$M$4</f>
        <v>94.91112224570067</v>
      </c>
      <c r="H391" s="1">
        <f>MAX($B$6*$B$2-(1-$F$2)/(1-$F$2^H$17)*($A391-$F$2^(H$17-1)*$B$4*$I$3),0.000001)</f>
        <v>1E-06</v>
      </c>
      <c r="I391" s="1">
        <f>(1-$F$2^H$17)*($M$2+$B$7*LN(H391))/(1-$F$2)+(1-$F$2^(H$17-1))*$R$4+$F$2^(H$17-1)*$M$4</f>
        <v>88.49952829123608</v>
      </c>
      <c r="J391" s="1">
        <f>MAX($B$6*$B$2-(1-$F$2)/(1-$F$2^J$17)*($A391-$F$2^(J$17-1)*$B$4*$I$3),0.000001)</f>
        <v>1.7209392402478514</v>
      </c>
      <c r="K391" s="1">
        <f>(1-$F$2^J$17)*($M$2+$B$7*LN(J391))/(1-$F$2)+(1-$F$2^(J$17-1))*$R$4+$F$2^(J$17-1)*$M$4</f>
        <v>112.25915610740499</v>
      </c>
      <c r="L391" s="1">
        <f>MAX($B$6*$B$2-(1-$F$2)/(1-$F$2^L$17)*($A391-$F$2^(L$17-1)*$B$4*$I$3),0.000001)</f>
        <v>4.922197949364303</v>
      </c>
      <c r="M391" s="1">
        <f>(1-$F$2^L$17)*($M$2+$B$7*LN(L391))/(1-$F$2)+(1-$F$2^(L$17-1))*$R$4+$F$2^(L$17-1)*$M$4</f>
        <v>113.81238933567337</v>
      </c>
      <c r="N391" s="1">
        <f>MAX($B$6*$B$2-(1-$F$2)/(1-$F$2^N$17)*($A391-$F$2^(N$17-1)*$B$4*$I$3),0.000001)</f>
        <v>7.185026234204365</v>
      </c>
      <c r="O391" s="1">
        <f>(1-$F$2^N$17)*($M$2+$B$7*LN(N391))/(1-$F$2)+(1-$F$2^(N$17-1))*$R$4+$F$2^(N$17-1)*$M$4</f>
        <v>114.25631812057844</v>
      </c>
      <c r="P391" s="1">
        <f t="shared" si="70"/>
        <v>27</v>
      </c>
      <c r="Q391" s="1">
        <f>$R$3/(1-$B$4)</f>
        <v>115.82106318787385</v>
      </c>
      <c r="R391" s="1">
        <f>LN((1-$B$6)*$B$3*$B$2)+$B$7*LN($B$6*$B$3*$B$2+$F$2*Y391)+$B$4*$R$3/(1-$B$4)</f>
        <v>116.64196744647782</v>
      </c>
      <c r="T391" s="1">
        <f t="shared" si="83"/>
        <v>115.82106318787385</v>
      </c>
      <c r="U391" s="1">
        <f t="shared" si="84"/>
        <v>0</v>
      </c>
      <c r="V391" s="1">
        <f t="shared" si="80"/>
        <v>27</v>
      </c>
      <c r="W391" s="1"/>
      <c r="X391" s="1">
        <f t="shared" si="81"/>
        <v>114.25631812057844</v>
      </c>
      <c r="Y391" s="1">
        <f>IF(X391=C391,$I$3,(Z391-$B$6*$B$2+A391)/$F$2)</f>
        <v>124.58895439176187</v>
      </c>
      <c r="Z391" s="1">
        <f t="shared" si="82"/>
        <v>7.185026234204365</v>
      </c>
      <c r="AA391" s="1">
        <f t="shared" si="73"/>
      </c>
      <c r="AB391" s="1">
        <f t="shared" si="74"/>
      </c>
      <c r="AC391" s="1">
        <f t="shared" si="75"/>
      </c>
      <c r="AD391" s="1">
        <f t="shared" si="76"/>
      </c>
      <c r="AE391" s="1">
        <f t="shared" si="77"/>
      </c>
      <c r="AF391">
        <f t="shared" si="78"/>
      </c>
      <c r="AG391">
        <f t="shared" si="79"/>
        <v>7.185026234204365</v>
      </c>
    </row>
    <row r="392" spans="1:33" ht="12.75">
      <c r="A392" s="1">
        <f>A391+$I$3/100</f>
        <v>135.55596600127075</v>
      </c>
      <c r="B392" s="1">
        <f>MAX($B$6*$B$2-A392+$B$4*$I$3,0.00001)</f>
        <v>1E-05</v>
      </c>
      <c r="C392" s="1">
        <f>$M$2+$B$7*LN(B392)+$M$4</f>
        <v>111.03842940027327</v>
      </c>
      <c r="D392" s="1">
        <f>MAX($B$6*$B$2-(1-$F$2)/(1-$F$2^D$17)*($A392-$F$2^(D$17-1)*$B$4*$I$3),0.000001)</f>
        <v>1E-06</v>
      </c>
      <c r="E392" s="1">
        <f>(1-$F$2^D$17)*($M$2+$B$7*LN(D392))/(1-$F$2)+(1-$F$2^(D$17-1))*$R$4+$F$2^(D$17-1)*$M$4</f>
        <v>102.0153814750243</v>
      </c>
      <c r="F392" s="1">
        <f>MAX($B$6*$B$2-(1-$F$2)/(1-$F$2^F$17)*($A392-$F$2^(F$17-1)*$B$4*$I$3),0.000001)</f>
        <v>1E-06</v>
      </c>
      <c r="G392" s="1">
        <f>(1-$F$2^F$17)*($M$2+$B$7*LN(F392))/(1-$F$2)+(1-$F$2^(F$17-1))*$R$4+$F$2^(F$17-1)*$M$4</f>
        <v>94.91112224570067</v>
      </c>
      <c r="H392" s="1">
        <f>MAX($B$6*$B$2-(1-$F$2)/(1-$F$2^H$17)*($A392-$F$2^(H$17-1)*$B$4*$I$3),0.000001)</f>
        <v>1E-06</v>
      </c>
      <c r="I392" s="1">
        <f>(1-$F$2^H$17)*($M$2+$B$7*LN(H392))/(1-$F$2)+(1-$F$2^(H$17-1))*$R$4+$F$2^(H$17-1)*$M$4</f>
        <v>88.49952829123608</v>
      </c>
      <c r="J392" s="1">
        <f>MAX($B$6*$B$2-(1-$F$2)/(1-$F$2^J$17)*($A392-$F$2^(J$17-1)*$B$4*$I$3),0.000001)</f>
        <v>1.6481754094748169</v>
      </c>
      <c r="K392" s="1">
        <f>(1-$F$2^J$17)*($M$2+$B$7*LN(J392))/(1-$F$2)+(1-$F$2^(J$17-1))*$R$4+$F$2^(J$17-1)*$M$4</f>
        <v>112.17025813221991</v>
      </c>
      <c r="L392" s="1">
        <f>MAX($B$6*$B$2-(1-$F$2)/(1-$F$2^L$17)*($A392-$F$2^(L$17-1)*$B$4*$I$3),0.000001)</f>
        <v>4.858675533958181</v>
      </c>
      <c r="M392" s="1">
        <f>(1-$F$2^L$17)*($M$2+$B$7*LN(L392))/(1-$F$2)+(1-$F$2^(L$17-1))*$R$4+$F$2^(L$17-1)*$M$4</f>
        <v>113.78177191608694</v>
      </c>
      <c r="N392" s="1">
        <f>MAX($B$6*$B$2-(1-$F$2)/(1-$F$2^N$17)*($A392-$F$2^(N$17-1)*$B$4*$I$3),0.000001)</f>
        <v>7.128036166847664</v>
      </c>
      <c r="O392" s="1">
        <f>(1-$F$2^N$17)*($M$2+$B$7*LN(N392))/(1-$F$2)+(1-$F$2^(N$17-1))*$R$4+$F$2^(N$17-1)*$M$4</f>
        <v>114.23539580003903</v>
      </c>
      <c r="P392" s="1">
        <f t="shared" si="70"/>
        <v>27</v>
      </c>
      <c r="Q392" s="1">
        <f>$R$3/(1-$B$4)</f>
        <v>115.82106318787385</v>
      </c>
      <c r="R392" s="1">
        <f>LN((1-$B$6)*$B$3*$B$2)+$B$7*LN($B$6*$B$3*$B$2+$F$2*Y392)+$B$4*$R$3/(1-$B$4)</f>
        <v>116.64283612691526</v>
      </c>
      <c r="T392" s="1">
        <f t="shared" si="83"/>
        <v>115.82106318787385</v>
      </c>
      <c r="U392" s="1">
        <f t="shared" si="84"/>
        <v>0</v>
      </c>
      <c r="V392" s="1">
        <f t="shared" si="80"/>
        <v>27</v>
      </c>
      <c r="W392" s="1"/>
      <c r="X392" s="1">
        <f t="shared" si="81"/>
        <v>114.23539580003903</v>
      </c>
      <c r="Y392" s="1">
        <f>IF(X392=C392,$I$3,(Z392-$B$6*$B$2+A392)/$F$2)</f>
        <v>124.85762013087913</v>
      </c>
      <c r="Z392" s="1">
        <f t="shared" si="82"/>
        <v>7.128036166847664</v>
      </c>
      <c r="AA392" s="1">
        <f aca="true" t="shared" si="85" ref="AA392:AA448">IF(C392=$X392,B392,"")</f>
      </c>
      <c r="AB392" s="1">
        <f aca="true" t="shared" si="86" ref="AB392:AB448">IF(E392=$X392,D392,"")</f>
      </c>
      <c r="AC392" s="1">
        <f aca="true" t="shared" si="87" ref="AC392:AC448">IF(G392=$X392,F392,"")</f>
      </c>
      <c r="AD392" s="1">
        <f aca="true" t="shared" si="88" ref="AD392:AD448">IF(I392=$X392,H392,"")</f>
      </c>
      <c r="AE392" s="1">
        <f aca="true" t="shared" si="89" ref="AE392:AE448">IF(K392=$X392,J392,"")</f>
      </c>
      <c r="AF392">
        <f aca="true" t="shared" si="90" ref="AF392:AF448">IF(M392=$X392,L392,"")</f>
      </c>
      <c r="AG392">
        <f aca="true" t="shared" si="91" ref="AG392:AG448">IF(O392=$X392,N392,"")</f>
        <v>7.128036166847664</v>
      </c>
    </row>
    <row r="393" spans="1:33" ht="12.75">
      <c r="A393" s="1">
        <f>A392+$I$3/100</f>
        <v>135.85542689818078</v>
      </c>
      <c r="B393" s="1">
        <f>MAX($B$6*$B$2-A393+$B$4*$I$3,0.00001)</f>
        <v>1E-05</v>
      </c>
      <c r="C393" s="1">
        <f>$M$2+$B$7*LN(B393)+$M$4</f>
        <v>111.03842940027327</v>
      </c>
      <c r="D393" s="1">
        <f>MAX($B$6*$B$2-(1-$F$2)/(1-$F$2^D$17)*($A393-$F$2^(D$17-1)*$B$4*$I$3),0.000001)</f>
        <v>1E-06</v>
      </c>
      <c r="E393" s="1">
        <f>(1-$F$2^D$17)*($M$2+$B$7*LN(D393))/(1-$F$2)+(1-$F$2^(D$17-1))*$R$4+$F$2^(D$17-1)*$M$4</f>
        <v>102.0153814750243</v>
      </c>
      <c r="F393" s="1">
        <f>MAX($B$6*$B$2-(1-$F$2)/(1-$F$2^F$17)*($A393-$F$2^(F$17-1)*$B$4*$I$3),0.000001)</f>
        <v>1E-06</v>
      </c>
      <c r="G393" s="1">
        <f>(1-$F$2^F$17)*($M$2+$B$7*LN(F393))/(1-$F$2)+(1-$F$2^(F$17-1))*$R$4+$F$2^(F$17-1)*$M$4</f>
        <v>94.91112224570067</v>
      </c>
      <c r="H393" s="1">
        <f>MAX($B$6*$B$2-(1-$F$2)/(1-$F$2^H$17)*($A393-$F$2^(H$17-1)*$B$4*$I$3),0.000001)</f>
        <v>1E-06</v>
      </c>
      <c r="I393" s="1">
        <f>(1-$F$2^H$17)*($M$2+$B$7*LN(H393))/(1-$F$2)+(1-$F$2^(H$17-1))*$R$4+$F$2^(H$17-1)*$M$4</f>
        <v>88.49952829123608</v>
      </c>
      <c r="J393" s="1">
        <f>MAX($B$6*$B$2-(1-$F$2)/(1-$F$2^J$17)*($A393-$F$2^(J$17-1)*$B$4*$I$3),0.000001)</f>
        <v>1.5754115787017824</v>
      </c>
      <c r="K393" s="1">
        <f>(1-$F$2^J$17)*($M$2+$B$7*LN(J393))/(1-$F$2)+(1-$F$2^(J$17-1))*$R$4+$F$2^(J$17-1)*$M$4</f>
        <v>112.07734555596338</v>
      </c>
      <c r="L393" s="1">
        <f>MAX($B$6*$B$2-(1-$F$2)/(1-$F$2^L$17)*($A393-$F$2^(L$17-1)*$B$4*$I$3),0.000001)</f>
        <v>4.795153118552058</v>
      </c>
      <c r="M393" s="1">
        <f>(1-$F$2^L$17)*($M$2+$B$7*LN(L393))/(1-$F$2)+(1-$F$2^(L$17-1))*$R$4+$F$2^(L$17-1)*$M$4</f>
        <v>113.75075155828989</v>
      </c>
      <c r="N393" s="1">
        <f>MAX($B$6*$B$2-(1-$F$2)/(1-$F$2^N$17)*($A393-$F$2^(N$17-1)*$B$4*$I$3),0.000001)</f>
        <v>7.071046099490964</v>
      </c>
      <c r="O393" s="1">
        <f>(1-$F$2^N$17)*($M$2+$B$7*LN(N393))/(1-$F$2)+(1-$F$2^(N$17-1))*$R$4+$F$2^(N$17-1)*$M$4</f>
        <v>114.21430552819274</v>
      </c>
      <c r="P393" s="1">
        <f t="shared" si="70"/>
        <v>27</v>
      </c>
      <c r="Q393" s="1">
        <f>$R$3/(1-$B$4)</f>
        <v>115.82106318787385</v>
      </c>
      <c r="R393" s="1">
        <f>LN((1-$B$6)*$B$3*$B$2)+$B$7*LN($B$6*$B$3*$B$2+$F$2*Y393)+$B$4*$R$3/(1-$B$4)</f>
        <v>116.64370330075839</v>
      </c>
      <c r="T393" s="1">
        <f t="shared" si="83"/>
        <v>115.82106318787385</v>
      </c>
      <c r="U393" s="1">
        <f t="shared" si="84"/>
        <v>0</v>
      </c>
      <c r="V393" s="1">
        <f t="shared" si="80"/>
        <v>27</v>
      </c>
      <c r="W393" s="1"/>
      <c r="X393" s="1">
        <f t="shared" si="81"/>
        <v>114.21430552819274</v>
      </c>
      <c r="Y393" s="1">
        <f>IF(X393=C393,$I$3,(Z393-$B$6*$B$2+A393)/$F$2)</f>
        <v>125.1262858699964</v>
      </c>
      <c r="Z393" s="1">
        <f t="shared" si="82"/>
        <v>7.071046099490964</v>
      </c>
      <c r="AA393" s="1">
        <f t="shared" si="85"/>
      </c>
      <c r="AB393" s="1">
        <f t="shared" si="86"/>
      </c>
      <c r="AC393" s="1">
        <f t="shared" si="87"/>
      </c>
      <c r="AD393" s="1">
        <f t="shared" si="88"/>
      </c>
      <c r="AE393" s="1">
        <f t="shared" si="89"/>
      </c>
      <c r="AF393">
        <f t="shared" si="90"/>
      </c>
      <c r="AG393">
        <f t="shared" si="91"/>
        <v>7.071046099490964</v>
      </c>
    </row>
    <row r="394" spans="1:33" ht="12.75">
      <c r="A394" s="1">
        <f>A393+$I$3/100</f>
        <v>136.15488779509081</v>
      </c>
      <c r="B394" s="1">
        <f>MAX($B$6*$B$2-A394+$B$4*$I$3,0.00001)</f>
        <v>1E-05</v>
      </c>
      <c r="C394" s="1">
        <f>$M$2+$B$7*LN(B394)+$M$4</f>
        <v>111.03842940027327</v>
      </c>
      <c r="D394" s="1">
        <f>MAX($B$6*$B$2-(1-$F$2)/(1-$F$2^D$17)*($A394-$F$2^(D$17-1)*$B$4*$I$3),0.000001)</f>
        <v>1E-06</v>
      </c>
      <c r="E394" s="1">
        <f>(1-$F$2^D$17)*($M$2+$B$7*LN(D394))/(1-$F$2)+(1-$F$2^(D$17-1))*$R$4+$F$2^(D$17-1)*$M$4</f>
        <v>102.0153814750243</v>
      </c>
      <c r="F394" s="1">
        <f>MAX($B$6*$B$2-(1-$F$2)/(1-$F$2^F$17)*($A394-$F$2^(F$17-1)*$B$4*$I$3),0.000001)</f>
        <v>1E-06</v>
      </c>
      <c r="G394" s="1">
        <f>(1-$F$2^F$17)*($M$2+$B$7*LN(F394))/(1-$F$2)+(1-$F$2^(F$17-1))*$R$4+$F$2^(F$17-1)*$M$4</f>
        <v>94.91112224570067</v>
      </c>
      <c r="H394" s="1">
        <f>MAX($B$6*$B$2-(1-$F$2)/(1-$F$2^H$17)*($A394-$F$2^(H$17-1)*$B$4*$I$3),0.000001)</f>
        <v>1E-06</v>
      </c>
      <c r="I394" s="1">
        <f>(1-$F$2^H$17)*($M$2+$B$7*LN(H394))/(1-$F$2)+(1-$F$2^(H$17-1))*$R$4+$F$2^(H$17-1)*$M$4</f>
        <v>88.49952829123608</v>
      </c>
      <c r="J394" s="1">
        <f>MAX($B$6*$B$2-(1-$F$2)/(1-$F$2^J$17)*($A394-$F$2^(J$17-1)*$B$4*$I$3),0.000001)</f>
        <v>1.502647747928748</v>
      </c>
      <c r="K394" s="1">
        <f>(1-$F$2^J$17)*($M$2+$B$7*LN(J394))/(1-$F$2)+(1-$F$2^(J$17-1))*$R$4+$F$2^(J$17-1)*$M$4</f>
        <v>111.98003856279507</v>
      </c>
      <c r="L394" s="1">
        <f>MAX($B$6*$B$2-(1-$F$2)/(1-$F$2^L$17)*($A394-$F$2^(L$17-1)*$B$4*$I$3),0.000001)</f>
        <v>4.731630703145932</v>
      </c>
      <c r="M394" s="1">
        <f>(1-$F$2^L$17)*($M$2+$B$7*LN(L394))/(1-$F$2)+(1-$F$2^(L$17-1))*$R$4+$F$2^(L$17-1)*$M$4</f>
        <v>113.71931751501137</v>
      </c>
      <c r="N394" s="1">
        <f>MAX($B$6*$B$2-(1-$F$2)/(1-$F$2^N$17)*($A394-$F$2^(N$17-1)*$B$4*$I$3),0.000001)</f>
        <v>7.014056032134267</v>
      </c>
      <c r="O394" s="1">
        <f>(1-$F$2^N$17)*($M$2+$B$7*LN(N394))/(1-$F$2)+(1-$F$2^(N$17-1))*$R$4+$F$2^(N$17-1)*$M$4</f>
        <v>114.1930445867883</v>
      </c>
      <c r="P394" s="1">
        <f t="shared" si="70"/>
        <v>27</v>
      </c>
      <c r="Q394" s="1">
        <f>$R$3/(1-$B$4)</f>
        <v>115.82106318787385</v>
      </c>
      <c r="R394" s="1">
        <f>LN((1-$B$6)*$B$3*$B$2)+$B$7*LN($B$6*$B$3*$B$2+$F$2*Y394)+$B$4*$R$3/(1-$B$4)</f>
        <v>116.64456897322412</v>
      </c>
      <c r="T394" s="1">
        <f t="shared" si="83"/>
        <v>115.82106318787385</v>
      </c>
      <c r="U394" s="1">
        <f t="shared" si="84"/>
        <v>0</v>
      </c>
      <c r="V394" s="1">
        <f t="shared" si="80"/>
        <v>27</v>
      </c>
      <c r="W394" s="1"/>
      <c r="X394" s="1">
        <f t="shared" si="81"/>
        <v>114.1930445867883</v>
      </c>
      <c r="Y394" s="1">
        <f>IF(X394=C394,$I$3,(Z394-$B$6*$B$2+A394)/$F$2)</f>
        <v>125.39495160911366</v>
      </c>
      <c r="Z394" s="1">
        <f t="shared" si="82"/>
        <v>7.014056032134267</v>
      </c>
      <c r="AA394" s="1">
        <f t="shared" si="85"/>
      </c>
      <c r="AB394" s="1">
        <f t="shared" si="86"/>
      </c>
      <c r="AC394" s="1">
        <f t="shared" si="87"/>
      </c>
      <c r="AD394" s="1">
        <f t="shared" si="88"/>
      </c>
      <c r="AE394" s="1">
        <f t="shared" si="89"/>
      </c>
      <c r="AF394">
        <f t="shared" si="90"/>
      </c>
      <c r="AG394">
        <f t="shared" si="91"/>
        <v>7.014056032134267</v>
      </c>
    </row>
    <row r="395" spans="1:33" ht="12.75">
      <c r="A395" s="1">
        <f>A394+$I$3/100</f>
        <v>136.45434869200085</v>
      </c>
      <c r="B395" s="1">
        <f>MAX($B$6*$B$2-A395+$B$4*$I$3,0.00001)</f>
        <v>1E-05</v>
      </c>
      <c r="C395" s="1">
        <f>$M$2+$B$7*LN(B395)+$M$4</f>
        <v>111.03842940027327</v>
      </c>
      <c r="D395" s="1">
        <f>MAX($B$6*$B$2-(1-$F$2)/(1-$F$2^D$17)*($A395-$F$2^(D$17-1)*$B$4*$I$3),0.000001)</f>
        <v>1E-06</v>
      </c>
      <c r="E395" s="1">
        <f>(1-$F$2^D$17)*($M$2+$B$7*LN(D395))/(1-$F$2)+(1-$F$2^(D$17-1))*$R$4+$F$2^(D$17-1)*$M$4</f>
        <v>102.0153814750243</v>
      </c>
      <c r="F395" s="1">
        <f>MAX($B$6*$B$2-(1-$F$2)/(1-$F$2^F$17)*($A395-$F$2^(F$17-1)*$B$4*$I$3),0.000001)</f>
        <v>1E-06</v>
      </c>
      <c r="G395" s="1">
        <f>(1-$F$2^F$17)*($M$2+$B$7*LN(F395))/(1-$F$2)+(1-$F$2^(F$17-1))*$R$4+$F$2^(F$17-1)*$M$4</f>
        <v>94.91112224570067</v>
      </c>
      <c r="H395" s="1">
        <f>MAX($B$6*$B$2-(1-$F$2)/(1-$F$2^H$17)*($A395-$F$2^(H$17-1)*$B$4*$I$3),0.000001)</f>
        <v>1E-06</v>
      </c>
      <c r="I395" s="1">
        <f>(1-$F$2^H$17)*($M$2+$B$7*LN(H395))/(1-$F$2)+(1-$F$2^(H$17-1))*$R$4+$F$2^(H$17-1)*$M$4</f>
        <v>88.49952829123608</v>
      </c>
      <c r="J395" s="1">
        <f>MAX($B$6*$B$2-(1-$F$2)/(1-$F$2^J$17)*($A395-$F$2^(J$17-1)*$B$4*$I$3),0.000001)</f>
        <v>1.4298839171557134</v>
      </c>
      <c r="K395" s="1">
        <f>(1-$F$2^J$17)*($M$2+$B$7*LN(J395))/(1-$F$2)+(1-$F$2^(J$17-1))*$R$4+$F$2^(J$17-1)*$M$4</f>
        <v>111.87790074814647</v>
      </c>
      <c r="L395" s="1">
        <f>MAX($B$6*$B$2-(1-$F$2)/(1-$F$2^L$17)*($A395-$F$2^(L$17-1)*$B$4*$I$3),0.000001)</f>
        <v>4.668108287739809</v>
      </c>
      <c r="M395" s="1">
        <f>(1-$F$2^L$17)*($M$2+$B$7*LN(L395))/(1-$F$2)+(1-$F$2^(L$17-1))*$R$4+$F$2^(L$17-1)*$M$4</f>
        <v>113.68745860318114</v>
      </c>
      <c r="N395" s="1">
        <f>MAX($B$6*$B$2-(1-$F$2)/(1-$F$2^N$17)*($A395-$F$2^(N$17-1)*$B$4*$I$3),0.000001)</f>
        <v>6.957065964777566</v>
      </c>
      <c r="O395" s="1">
        <f>(1-$F$2^N$17)*($M$2+$B$7*LN(N395))/(1-$F$2)+(1-$F$2^(N$17-1))*$R$4+$F$2^(N$17-1)*$M$4</f>
        <v>114.17161019104432</v>
      </c>
      <c r="P395" s="1">
        <f t="shared" si="70"/>
        <v>27</v>
      </c>
      <c r="Q395" s="1">
        <f>$R$3/(1-$B$4)</f>
        <v>115.82106318787385</v>
      </c>
      <c r="R395" s="1">
        <f>LN((1-$B$6)*$B$3*$B$2)+$B$7*LN($B$6*$B$3*$B$2+$F$2*Y395)+$B$4*$R$3/(1-$B$4)</f>
        <v>116.64543314950225</v>
      </c>
      <c r="T395" s="1">
        <f t="shared" si="83"/>
        <v>115.82106318787385</v>
      </c>
      <c r="U395" s="1">
        <f t="shared" si="84"/>
        <v>0</v>
      </c>
      <c r="V395" s="1">
        <f t="shared" si="80"/>
        <v>27</v>
      </c>
      <c r="W395" s="1"/>
      <c r="X395" s="1">
        <f t="shared" si="81"/>
        <v>114.17161019104432</v>
      </c>
      <c r="Y395" s="1">
        <f>IF(X395=C395,$I$3,(Z395-$B$6*$B$2+A395)/$F$2)</f>
        <v>125.66361734823094</v>
      </c>
      <c r="Z395" s="1">
        <f t="shared" si="82"/>
        <v>6.957065964777566</v>
      </c>
      <c r="AA395" s="1">
        <f t="shared" si="85"/>
      </c>
      <c r="AB395" s="1">
        <f t="shared" si="86"/>
      </c>
      <c r="AC395" s="1">
        <f t="shared" si="87"/>
      </c>
      <c r="AD395" s="1">
        <f t="shared" si="88"/>
      </c>
      <c r="AE395" s="1">
        <f t="shared" si="89"/>
      </c>
      <c r="AF395">
        <f t="shared" si="90"/>
      </c>
      <c r="AG395">
        <f t="shared" si="91"/>
        <v>6.957065964777566</v>
      </c>
    </row>
    <row r="396" spans="1:33" ht="12.75">
      <c r="A396" s="1">
        <f>A395+$I$3/100</f>
        <v>136.75380958891088</v>
      </c>
      <c r="B396" s="1">
        <f>MAX($B$6*$B$2-A396+$B$4*$I$3,0.00001)</f>
        <v>1E-05</v>
      </c>
      <c r="C396" s="1">
        <f>$M$2+$B$7*LN(B396)+$M$4</f>
        <v>111.03842940027327</v>
      </c>
      <c r="D396" s="1">
        <f>MAX($B$6*$B$2-(1-$F$2)/(1-$F$2^D$17)*($A396-$F$2^(D$17-1)*$B$4*$I$3),0.000001)</f>
        <v>1E-06</v>
      </c>
      <c r="E396" s="1">
        <f>(1-$F$2^D$17)*($M$2+$B$7*LN(D396))/(1-$F$2)+(1-$F$2^(D$17-1))*$R$4+$F$2^(D$17-1)*$M$4</f>
        <v>102.0153814750243</v>
      </c>
      <c r="F396" s="1">
        <f>MAX($B$6*$B$2-(1-$F$2)/(1-$F$2^F$17)*($A396-$F$2^(F$17-1)*$B$4*$I$3),0.000001)</f>
        <v>1E-06</v>
      </c>
      <c r="G396" s="1">
        <f>(1-$F$2^F$17)*($M$2+$B$7*LN(F396))/(1-$F$2)+(1-$F$2^(F$17-1))*$R$4+$F$2^(F$17-1)*$M$4</f>
        <v>94.91112224570067</v>
      </c>
      <c r="H396" s="1">
        <f>MAX($B$6*$B$2-(1-$F$2)/(1-$F$2^H$17)*($A396-$F$2^(H$17-1)*$B$4*$I$3),0.000001)</f>
        <v>1E-06</v>
      </c>
      <c r="I396" s="1">
        <f>(1-$F$2^H$17)*($M$2+$B$7*LN(H396))/(1-$F$2)+(1-$F$2^(H$17-1))*$R$4+$F$2^(H$17-1)*$M$4</f>
        <v>88.49952829123608</v>
      </c>
      <c r="J396" s="1">
        <f>MAX($B$6*$B$2-(1-$F$2)/(1-$F$2^J$17)*($A396-$F$2^(J$17-1)*$B$4*$I$3),0.000001)</f>
        <v>1.357120086382679</v>
      </c>
      <c r="K396" s="1">
        <f>(1-$F$2^J$17)*($M$2+$B$7*LN(J396))/(1-$F$2)+(1-$F$2^(J$17-1))*$R$4+$F$2^(J$17-1)*$M$4</f>
        <v>111.77042728703404</v>
      </c>
      <c r="L396" s="1">
        <f>MAX($B$6*$B$2-(1-$F$2)/(1-$F$2^L$17)*($A396-$F$2^(L$17-1)*$B$4*$I$3),0.000001)</f>
        <v>4.604585872333686</v>
      </c>
      <c r="M396" s="1">
        <f>(1-$F$2^L$17)*($M$2+$B$7*LN(L396))/(1-$F$2)+(1-$F$2^(L$17-1))*$R$4+$F$2^(L$17-1)*$M$4</f>
        <v>113.65516318004433</v>
      </c>
      <c r="N396" s="1">
        <f>MAX($B$6*$B$2-(1-$F$2)/(1-$F$2^N$17)*($A396-$F$2^(N$17-1)*$B$4*$I$3),0.000001)</f>
        <v>6.900075897420866</v>
      </c>
      <c r="O396" s="1">
        <f>(1-$F$2^N$17)*($M$2+$B$7*LN(N396))/(1-$F$2)+(1-$F$2^(N$17-1))*$R$4+$F$2^(N$17-1)*$M$4</f>
        <v>114.14999948746029</v>
      </c>
      <c r="P396" s="1">
        <f t="shared" si="70"/>
        <v>27</v>
      </c>
      <c r="Q396" s="1">
        <f>$R$3/(1-$B$4)</f>
        <v>115.82106318787385</v>
      </c>
      <c r="R396" s="1">
        <f>LN((1-$B$6)*$B$3*$B$2)+$B$7*LN($B$6*$B$3*$B$2+$F$2*Y396)+$B$4*$R$3/(1-$B$4)</f>
        <v>116.64629583475575</v>
      </c>
      <c r="T396" s="1">
        <f t="shared" si="83"/>
        <v>115.82106318787385</v>
      </c>
      <c r="U396" s="1">
        <f t="shared" si="84"/>
        <v>0</v>
      </c>
      <c r="V396" s="1">
        <f t="shared" si="80"/>
        <v>27</v>
      </c>
      <c r="W396" s="1"/>
      <c r="X396" s="1">
        <f t="shared" si="81"/>
        <v>114.14999948746029</v>
      </c>
      <c r="Y396" s="1">
        <f>IF(X396=C396,$I$3,(Z396-$B$6*$B$2+A396)/$F$2)</f>
        <v>125.9322830873482</v>
      </c>
      <c r="Z396" s="1">
        <f t="shared" si="82"/>
        <v>6.900075897420866</v>
      </c>
      <c r="AA396" s="1">
        <f t="shared" si="85"/>
      </c>
      <c r="AB396" s="1">
        <f t="shared" si="86"/>
      </c>
      <c r="AC396" s="1">
        <f t="shared" si="87"/>
      </c>
      <c r="AD396" s="1">
        <f t="shared" si="88"/>
      </c>
      <c r="AE396" s="1">
        <f t="shared" si="89"/>
      </c>
      <c r="AF396">
        <f t="shared" si="90"/>
      </c>
      <c r="AG396">
        <f t="shared" si="91"/>
        <v>6.900075897420866</v>
      </c>
    </row>
    <row r="397" spans="1:33" ht="12.75">
      <c r="A397" s="1">
        <f>A396+$I$3/100</f>
        <v>137.05327048582092</v>
      </c>
      <c r="B397" s="1">
        <f>MAX($B$6*$B$2-A397+$B$4*$I$3,0.00001)</f>
        <v>1E-05</v>
      </c>
      <c r="C397" s="1">
        <f>$M$2+$B$7*LN(B397)+$M$4</f>
        <v>111.03842940027327</v>
      </c>
      <c r="D397" s="1">
        <f>MAX($B$6*$B$2-(1-$F$2)/(1-$F$2^D$17)*($A397-$F$2^(D$17-1)*$B$4*$I$3),0.000001)</f>
        <v>1E-06</v>
      </c>
      <c r="E397" s="1">
        <f>(1-$F$2^D$17)*($M$2+$B$7*LN(D397))/(1-$F$2)+(1-$F$2^(D$17-1))*$R$4+$F$2^(D$17-1)*$M$4</f>
        <v>102.0153814750243</v>
      </c>
      <c r="F397" s="1">
        <f>MAX($B$6*$B$2-(1-$F$2)/(1-$F$2^F$17)*($A397-$F$2^(F$17-1)*$B$4*$I$3),0.000001)</f>
        <v>1E-06</v>
      </c>
      <c r="G397" s="1">
        <f>(1-$F$2^F$17)*($M$2+$B$7*LN(F397))/(1-$F$2)+(1-$F$2^(F$17-1))*$R$4+$F$2^(F$17-1)*$M$4</f>
        <v>94.91112224570067</v>
      </c>
      <c r="H397" s="1">
        <f>MAX($B$6*$B$2-(1-$F$2)/(1-$F$2^H$17)*($A397-$F$2^(H$17-1)*$B$4*$I$3),0.000001)</f>
        <v>1E-06</v>
      </c>
      <c r="I397" s="1">
        <f>(1-$F$2^H$17)*($M$2+$B$7*LN(H397))/(1-$F$2)+(1-$F$2^(H$17-1))*$R$4+$F$2^(H$17-1)*$M$4</f>
        <v>88.49952829123608</v>
      </c>
      <c r="J397" s="1">
        <f>MAX($B$6*$B$2-(1-$F$2)/(1-$F$2^J$17)*($A397-$F$2^(J$17-1)*$B$4*$I$3),0.000001)</f>
        <v>1.284356255609648</v>
      </c>
      <c r="K397" s="1">
        <f>(1-$F$2^J$17)*($M$2+$B$7*LN(J397))/(1-$F$2)+(1-$F$2^(J$17-1))*$R$4+$F$2^(J$17-1)*$M$4</f>
        <v>111.65702983875903</v>
      </c>
      <c r="L397" s="1">
        <f>MAX($B$6*$B$2-(1-$F$2)/(1-$F$2^L$17)*($A397-$F$2^(L$17-1)*$B$4*$I$3),0.000001)</f>
        <v>4.54106345692756</v>
      </c>
      <c r="M397" s="1">
        <f>(1-$F$2^L$17)*($M$2+$B$7*LN(L397))/(1-$F$2)+(1-$F$2^(L$17-1))*$R$4+$F$2^(L$17-1)*$M$4</f>
        <v>113.62241911761699</v>
      </c>
      <c r="N397" s="1">
        <f>MAX($B$6*$B$2-(1-$F$2)/(1-$F$2^N$17)*($A397-$F$2^(N$17-1)*$B$4*$I$3),0.000001)</f>
        <v>6.843085830064169</v>
      </c>
      <c r="O397" s="1">
        <f>(1-$F$2^N$17)*($M$2+$B$7*LN(N397))/(1-$F$2)+(1-$F$2^(N$17-1))*$R$4+$F$2^(N$17-1)*$M$4</f>
        <v>114.1282095515368</v>
      </c>
      <c r="P397" s="1">
        <f t="shared" si="70"/>
        <v>27</v>
      </c>
      <c r="Q397" s="1">
        <f>$R$3/(1-$B$4)</f>
        <v>115.82106318787385</v>
      </c>
      <c r="R397" s="1">
        <f>LN((1-$B$6)*$B$3*$B$2)+$B$7*LN($B$6*$B$3*$B$2+$F$2*Y397)+$B$4*$R$3/(1-$B$4)</f>
        <v>116.64715703412091</v>
      </c>
      <c r="T397" s="1">
        <f t="shared" si="83"/>
        <v>115.82106318787385</v>
      </c>
      <c r="U397" s="1">
        <f t="shared" si="84"/>
        <v>0</v>
      </c>
      <c r="V397" s="1">
        <f t="shared" si="80"/>
        <v>27</v>
      </c>
      <c r="W397" s="1"/>
      <c r="X397" s="1">
        <f t="shared" si="81"/>
        <v>114.1282095515368</v>
      </c>
      <c r="Y397" s="1">
        <f>IF(X397=C397,$I$3,(Z397-$B$6*$B$2+A397)/$F$2)</f>
        <v>126.20094882646548</v>
      </c>
      <c r="Z397" s="1">
        <f t="shared" si="82"/>
        <v>6.843085830064169</v>
      </c>
      <c r="AA397" s="1">
        <f t="shared" si="85"/>
      </c>
      <c r="AB397" s="1">
        <f t="shared" si="86"/>
      </c>
      <c r="AC397" s="1">
        <f t="shared" si="87"/>
      </c>
      <c r="AD397" s="1">
        <f t="shared" si="88"/>
      </c>
      <c r="AE397" s="1">
        <f t="shared" si="89"/>
      </c>
      <c r="AF397">
        <f t="shared" si="90"/>
      </c>
      <c r="AG397">
        <f t="shared" si="91"/>
        <v>6.843085830064169</v>
      </c>
    </row>
    <row r="398" spans="1:33" ht="12.75">
      <c r="A398" s="1">
        <f>A397+$I$3/100</f>
        <v>137.35273138273095</v>
      </c>
      <c r="B398" s="1">
        <f>MAX($B$6*$B$2-A398+$B$4*$I$3,0.00001)</f>
        <v>1E-05</v>
      </c>
      <c r="C398" s="1">
        <f>$M$2+$B$7*LN(B398)+$M$4</f>
        <v>111.03842940027327</v>
      </c>
      <c r="D398" s="1">
        <f>MAX($B$6*$B$2-(1-$F$2)/(1-$F$2^D$17)*($A398-$F$2^(D$17-1)*$B$4*$I$3),0.000001)</f>
        <v>1E-06</v>
      </c>
      <c r="E398" s="1">
        <f>(1-$F$2^D$17)*($M$2+$B$7*LN(D398))/(1-$F$2)+(1-$F$2^(D$17-1))*$R$4+$F$2^(D$17-1)*$M$4</f>
        <v>102.0153814750243</v>
      </c>
      <c r="F398" s="1">
        <f>MAX($B$6*$B$2-(1-$F$2)/(1-$F$2^F$17)*($A398-$F$2^(F$17-1)*$B$4*$I$3),0.000001)</f>
        <v>1E-06</v>
      </c>
      <c r="G398" s="1">
        <f>(1-$F$2^F$17)*($M$2+$B$7*LN(F398))/(1-$F$2)+(1-$F$2^(F$17-1))*$R$4+$F$2^(F$17-1)*$M$4</f>
        <v>94.91112224570067</v>
      </c>
      <c r="H398" s="1">
        <f>MAX($B$6*$B$2-(1-$F$2)/(1-$F$2^H$17)*($A398-$F$2^(H$17-1)*$B$4*$I$3),0.000001)</f>
        <v>1E-06</v>
      </c>
      <c r="I398" s="1">
        <f>(1-$F$2^H$17)*($M$2+$B$7*LN(H398))/(1-$F$2)+(1-$F$2^(H$17-1))*$R$4+$F$2^(H$17-1)*$M$4</f>
        <v>88.49952829123608</v>
      </c>
      <c r="J398" s="1">
        <f>MAX($B$6*$B$2-(1-$F$2)/(1-$F$2^J$17)*($A398-$F$2^(J$17-1)*$B$4*$I$3),0.000001)</f>
        <v>1.2115924248366134</v>
      </c>
      <c r="K398" s="1">
        <f>(1-$F$2^J$17)*($M$2+$B$7*LN(J398))/(1-$F$2)+(1-$F$2^(J$17-1))*$R$4+$F$2^(J$17-1)*$M$4</f>
        <v>111.53701704432603</v>
      </c>
      <c r="L398" s="1">
        <f>MAX($B$6*$B$2-(1-$F$2)/(1-$F$2^L$17)*($A398-$F$2^(L$17-1)*$B$4*$I$3),0.000001)</f>
        <v>4.477541041521437</v>
      </c>
      <c r="M398" s="1">
        <f>(1-$F$2^L$17)*($M$2+$B$7*LN(L398))/(1-$F$2)+(1-$F$2^(L$17-1))*$R$4+$F$2^(L$17-1)*$M$4</f>
        <v>113.58921377534219</v>
      </c>
      <c r="N398" s="1">
        <f>MAX($B$6*$B$2-(1-$F$2)/(1-$F$2^N$17)*($A398-$F$2^(N$17-1)*$B$4*$I$3),0.000001)</f>
        <v>6.786095762707468</v>
      </c>
      <c r="O398" s="1">
        <f>(1-$F$2^N$17)*($M$2+$B$7*LN(N398))/(1-$F$2)+(1-$F$2^(N$17-1))*$R$4+$F$2^(N$17-1)*$M$4</f>
        <v>114.10623738540045</v>
      </c>
      <c r="P398" s="1">
        <f t="shared" si="70"/>
        <v>27</v>
      </c>
      <c r="Q398" s="1">
        <f>$R$3/(1-$B$4)</f>
        <v>115.82106318787385</v>
      </c>
      <c r="R398" s="1">
        <f>LN((1-$B$6)*$B$3*$B$2)+$B$7*LN($B$6*$B$3*$B$2+$F$2*Y398)+$B$4*$R$3/(1-$B$4)</f>
        <v>116.64801675270748</v>
      </c>
      <c r="T398" s="1">
        <f t="shared" si="83"/>
        <v>115.82106318787385</v>
      </c>
      <c r="U398" s="1">
        <f t="shared" si="84"/>
        <v>0</v>
      </c>
      <c r="V398" s="1">
        <f t="shared" si="80"/>
        <v>27</v>
      </c>
      <c r="W398" s="1"/>
      <c r="X398" s="1">
        <f t="shared" si="81"/>
        <v>114.10623738540045</v>
      </c>
      <c r="Y398" s="1">
        <f>IF(X398=C398,$I$3,(Z398-$B$6*$B$2+A398)/$F$2)</f>
        <v>126.46961456558275</v>
      </c>
      <c r="Z398" s="1">
        <f t="shared" si="82"/>
        <v>6.786095762707468</v>
      </c>
      <c r="AA398" s="1">
        <f t="shared" si="85"/>
      </c>
      <c r="AB398" s="1">
        <f t="shared" si="86"/>
      </c>
      <c r="AC398" s="1">
        <f t="shared" si="87"/>
      </c>
      <c r="AD398" s="1">
        <f t="shared" si="88"/>
      </c>
      <c r="AE398" s="1">
        <f t="shared" si="89"/>
      </c>
      <c r="AF398">
        <f t="shared" si="90"/>
      </c>
      <c r="AG398">
        <f t="shared" si="91"/>
        <v>6.786095762707468</v>
      </c>
    </row>
    <row r="399" spans="1:33" ht="12.75">
      <c r="A399" s="1">
        <f>A398+$I$3/100</f>
        <v>137.65219227964099</v>
      </c>
      <c r="B399" s="1">
        <f>MAX($B$6*$B$2-A399+$B$4*$I$3,0.00001)</f>
        <v>1E-05</v>
      </c>
      <c r="C399" s="1">
        <f>$M$2+$B$7*LN(B399)+$M$4</f>
        <v>111.03842940027327</v>
      </c>
      <c r="D399" s="1">
        <f>MAX($B$6*$B$2-(1-$F$2)/(1-$F$2^D$17)*($A399-$F$2^(D$17-1)*$B$4*$I$3),0.000001)</f>
        <v>1E-06</v>
      </c>
      <c r="E399" s="1">
        <f>(1-$F$2^D$17)*($M$2+$B$7*LN(D399))/(1-$F$2)+(1-$F$2^(D$17-1))*$R$4+$F$2^(D$17-1)*$M$4</f>
        <v>102.0153814750243</v>
      </c>
      <c r="F399" s="1">
        <f>MAX($B$6*$B$2-(1-$F$2)/(1-$F$2^F$17)*($A399-$F$2^(F$17-1)*$B$4*$I$3),0.000001)</f>
        <v>1E-06</v>
      </c>
      <c r="G399" s="1">
        <f>(1-$F$2^F$17)*($M$2+$B$7*LN(F399))/(1-$F$2)+(1-$F$2^(F$17-1))*$R$4+$F$2^(F$17-1)*$M$4</f>
        <v>94.91112224570067</v>
      </c>
      <c r="H399" s="1">
        <f>MAX($B$6*$B$2-(1-$F$2)/(1-$F$2^H$17)*($A399-$F$2^(H$17-1)*$B$4*$I$3),0.000001)</f>
        <v>1E-06</v>
      </c>
      <c r="I399" s="1">
        <f>(1-$F$2^H$17)*($M$2+$B$7*LN(H399))/(1-$F$2)+(1-$F$2^(H$17-1))*$R$4+$F$2^(H$17-1)*$M$4</f>
        <v>88.49952829123608</v>
      </c>
      <c r="J399" s="1">
        <f>MAX($B$6*$B$2-(1-$F$2)/(1-$F$2^J$17)*($A399-$F$2^(J$17-1)*$B$4*$I$3),0.000001)</f>
        <v>1.138828594063579</v>
      </c>
      <c r="K399" s="1">
        <f>(1-$F$2^J$17)*($M$2+$B$7*LN(J399))/(1-$F$2)+(1-$F$2^(J$17-1))*$R$4+$F$2^(J$17-1)*$M$4</f>
        <v>111.40956897618068</v>
      </c>
      <c r="L399" s="1">
        <f>MAX($B$6*$B$2-(1-$F$2)/(1-$F$2^L$17)*($A399-$F$2^(L$17-1)*$B$4*$I$3),0.000001)</f>
        <v>4.414018626115315</v>
      </c>
      <c r="M399" s="1">
        <f>(1-$F$2^L$17)*($M$2+$B$7*LN(L399))/(1-$F$2)+(1-$F$2^(L$17-1))*$R$4+$F$2^(L$17-1)*$M$4</f>
        <v>113.55553397079262</v>
      </c>
      <c r="N399" s="1">
        <f>MAX($B$6*$B$2-(1-$F$2)/(1-$F$2^N$17)*($A399-$F$2^(N$17-1)*$B$4*$I$3),0.000001)</f>
        <v>6.729105695350768</v>
      </c>
      <c r="O399" s="1">
        <f>(1-$F$2^N$17)*($M$2+$B$7*LN(N399))/(1-$F$2)+(1-$F$2^(N$17-1))*$R$4+$F$2^(N$17-1)*$M$4</f>
        <v>114.0840799153286</v>
      </c>
      <c r="P399" s="1">
        <f t="shared" si="70"/>
        <v>27</v>
      </c>
      <c r="Q399" s="1">
        <f>$R$3/(1-$B$4)</f>
        <v>115.82106318787385</v>
      </c>
      <c r="R399" s="1">
        <f>LN((1-$B$6)*$B$3*$B$2)+$B$7*LN($B$6*$B$3*$B$2+$F$2*Y399)+$B$4*$R$3/(1-$B$4)</f>
        <v>116.64887499559897</v>
      </c>
      <c r="T399" s="1">
        <f t="shared" si="83"/>
        <v>115.82106318787385</v>
      </c>
      <c r="U399" s="1">
        <f t="shared" si="84"/>
        <v>0</v>
      </c>
      <c r="V399" s="1">
        <f t="shared" si="80"/>
        <v>27</v>
      </c>
      <c r="W399" s="1"/>
      <c r="X399" s="1">
        <f t="shared" si="81"/>
        <v>114.0840799153286</v>
      </c>
      <c r="Y399" s="1">
        <f>IF(X399=C399,$I$3,(Z399-$B$6*$B$2+A399)/$F$2)</f>
        <v>126.73828030470001</v>
      </c>
      <c r="Z399" s="1">
        <f t="shared" si="82"/>
        <v>6.729105695350768</v>
      </c>
      <c r="AA399" s="1">
        <f t="shared" si="85"/>
      </c>
      <c r="AB399" s="1">
        <f t="shared" si="86"/>
      </c>
      <c r="AC399" s="1">
        <f t="shared" si="87"/>
      </c>
      <c r="AD399" s="1">
        <f t="shared" si="88"/>
      </c>
      <c r="AE399" s="1">
        <f t="shared" si="89"/>
      </c>
      <c r="AF399">
        <f t="shared" si="90"/>
      </c>
      <c r="AG399">
        <f t="shared" si="91"/>
        <v>6.729105695350768</v>
      </c>
    </row>
    <row r="400" spans="1:33" ht="12.75">
      <c r="A400" s="1">
        <f>A399+$I$3/100</f>
        <v>137.95165317655102</v>
      </c>
      <c r="B400" s="1">
        <f>MAX($B$6*$B$2-A400+$B$4*$I$3,0.00001)</f>
        <v>1E-05</v>
      </c>
      <c r="C400" s="1">
        <f>$M$2+$B$7*LN(B400)+$M$4</f>
        <v>111.03842940027327</v>
      </c>
      <c r="D400" s="1">
        <f>MAX($B$6*$B$2-(1-$F$2)/(1-$F$2^D$17)*($A400-$F$2^(D$17-1)*$B$4*$I$3),0.000001)</f>
        <v>1E-06</v>
      </c>
      <c r="E400" s="1">
        <f>(1-$F$2^D$17)*($M$2+$B$7*LN(D400))/(1-$F$2)+(1-$F$2^(D$17-1))*$R$4+$F$2^(D$17-1)*$M$4</f>
        <v>102.0153814750243</v>
      </c>
      <c r="F400" s="1">
        <f>MAX($B$6*$B$2-(1-$F$2)/(1-$F$2^F$17)*($A400-$F$2^(F$17-1)*$B$4*$I$3),0.000001)</f>
        <v>1E-06</v>
      </c>
      <c r="G400" s="1">
        <f>(1-$F$2^F$17)*($M$2+$B$7*LN(F400))/(1-$F$2)+(1-$F$2^(F$17-1))*$R$4+$F$2^(F$17-1)*$M$4</f>
        <v>94.91112224570067</v>
      </c>
      <c r="H400" s="1">
        <f>MAX($B$6*$B$2-(1-$F$2)/(1-$F$2^H$17)*($A400-$F$2^(H$17-1)*$B$4*$I$3),0.000001)</f>
        <v>1E-06</v>
      </c>
      <c r="I400" s="1">
        <f>(1-$F$2^H$17)*($M$2+$B$7*LN(H400))/(1-$F$2)+(1-$F$2^(H$17-1))*$R$4+$F$2^(H$17-1)*$M$4</f>
        <v>88.49952829123608</v>
      </c>
      <c r="J400" s="1">
        <f>MAX($B$6*$B$2-(1-$F$2)/(1-$F$2^J$17)*($A400-$F$2^(J$17-1)*$B$4*$I$3),0.000001)</f>
        <v>1.0660647632905444</v>
      </c>
      <c r="K400" s="1">
        <f>(1-$F$2^J$17)*($M$2+$B$7*LN(J400))/(1-$F$2)+(1-$F$2^(J$17-1))*$R$4+$F$2^(J$17-1)*$M$4</f>
        <v>111.27370314016186</v>
      </c>
      <c r="L400" s="1">
        <f>MAX($B$6*$B$2-(1-$F$2)/(1-$F$2^L$17)*($A400-$F$2^(L$17-1)*$B$4*$I$3),0.000001)</f>
        <v>4.3504962107091885</v>
      </c>
      <c r="M400" s="1">
        <f>(1-$F$2^L$17)*($M$2+$B$7*LN(L400))/(1-$F$2)+(1-$F$2^(L$17-1))*$R$4+$F$2^(L$17-1)*$M$4</f>
        <v>113.52136594824938</v>
      </c>
      <c r="N400" s="1">
        <f>MAX($B$6*$B$2-(1-$F$2)/(1-$F$2^N$17)*($A400-$F$2^(N$17-1)*$B$4*$I$3),0.000001)</f>
        <v>6.672115627994071</v>
      </c>
      <c r="O400" s="1">
        <f>(1-$F$2^N$17)*($M$2+$B$7*LN(N400))/(1-$F$2)+(1-$F$2^(N$17-1))*$R$4+$F$2^(N$17-1)*$M$4</f>
        <v>114.0617339891688</v>
      </c>
      <c r="P400" s="1">
        <f t="shared" si="70"/>
        <v>27</v>
      </c>
      <c r="Q400" s="1">
        <f>$R$3/(1-$B$4)</f>
        <v>115.82106318787385</v>
      </c>
      <c r="R400" s="1">
        <f>LN((1-$B$6)*$B$3*$B$2)+$B$7*LN($B$6*$B$3*$B$2+$F$2*Y400)+$B$4*$R$3/(1-$B$4)</f>
        <v>116.6497317678527</v>
      </c>
      <c r="T400" s="1">
        <f t="shared" si="83"/>
        <v>115.82106318787385</v>
      </c>
      <c r="U400" s="1">
        <f t="shared" si="84"/>
        <v>0</v>
      </c>
      <c r="V400" s="1">
        <f t="shared" si="80"/>
        <v>27</v>
      </c>
      <c r="W400" s="1"/>
      <c r="X400" s="1">
        <f t="shared" si="81"/>
        <v>114.0617339891688</v>
      </c>
      <c r="Y400" s="1">
        <f>IF(X400=C400,$I$3,(Z400-$B$6*$B$2+A400)/$F$2)</f>
        <v>127.00694604381728</v>
      </c>
      <c r="Z400" s="1">
        <f t="shared" si="82"/>
        <v>6.672115627994071</v>
      </c>
      <c r="AA400" s="1">
        <f t="shared" si="85"/>
      </c>
      <c r="AB400" s="1">
        <f t="shared" si="86"/>
      </c>
      <c r="AC400" s="1">
        <f t="shared" si="87"/>
      </c>
      <c r="AD400" s="1">
        <f t="shared" si="88"/>
      </c>
      <c r="AE400" s="1">
        <f t="shared" si="89"/>
      </c>
      <c r="AF400">
        <f t="shared" si="90"/>
      </c>
      <c r="AG400">
        <f t="shared" si="91"/>
        <v>6.672115627994071</v>
      </c>
    </row>
    <row r="401" spans="1:33" ht="12.75">
      <c r="A401" s="1">
        <f>A400+$I$3/100</f>
        <v>138.25111407346105</v>
      </c>
      <c r="B401" s="1">
        <f>MAX($B$6*$B$2-A401+$B$4*$I$3,0.00001)</f>
        <v>1E-05</v>
      </c>
      <c r="C401" s="1">
        <f>$M$2+$B$7*LN(B401)+$M$4</f>
        <v>111.03842940027327</v>
      </c>
      <c r="D401" s="1">
        <f>MAX($B$6*$B$2-(1-$F$2)/(1-$F$2^D$17)*($A401-$F$2^(D$17-1)*$B$4*$I$3),0.000001)</f>
        <v>1E-06</v>
      </c>
      <c r="E401" s="1">
        <f>(1-$F$2^D$17)*($M$2+$B$7*LN(D401))/(1-$F$2)+(1-$F$2^(D$17-1))*$R$4+$F$2^(D$17-1)*$M$4</f>
        <v>102.0153814750243</v>
      </c>
      <c r="F401" s="1">
        <f>MAX($B$6*$B$2-(1-$F$2)/(1-$F$2^F$17)*($A401-$F$2^(F$17-1)*$B$4*$I$3),0.000001)</f>
        <v>1E-06</v>
      </c>
      <c r="G401" s="1">
        <f>(1-$F$2^F$17)*($M$2+$B$7*LN(F401))/(1-$F$2)+(1-$F$2^(F$17-1))*$R$4+$F$2^(F$17-1)*$M$4</f>
        <v>94.91112224570067</v>
      </c>
      <c r="H401" s="1">
        <f>MAX($B$6*$B$2-(1-$F$2)/(1-$F$2^H$17)*($A401-$F$2^(H$17-1)*$B$4*$I$3),0.000001)</f>
        <v>1E-06</v>
      </c>
      <c r="I401" s="1">
        <f>(1-$F$2^H$17)*($M$2+$B$7*LN(H401))/(1-$F$2)+(1-$F$2^(H$17-1))*$R$4+$F$2^(H$17-1)*$M$4</f>
        <v>88.49952829123608</v>
      </c>
      <c r="J401" s="1">
        <f>MAX($B$6*$B$2-(1-$F$2)/(1-$F$2^J$17)*($A401-$F$2^(J$17-1)*$B$4*$I$3),0.000001)</f>
        <v>0.99330093251751</v>
      </c>
      <c r="K401" s="1">
        <f>(1-$F$2^J$17)*($M$2+$B$7*LN(J401))/(1-$F$2)+(1-$F$2^(J$17-1))*$R$4+$F$2^(J$17-1)*$M$4</f>
        <v>111.12822843909456</v>
      </c>
      <c r="L401" s="1">
        <f>MAX($B$6*$B$2-(1-$F$2)/(1-$F$2^L$17)*($A401-$F$2^(L$17-1)*$B$4*$I$3),0.000001)</f>
        <v>4.286973795303066</v>
      </c>
      <c r="M401" s="1">
        <f>(1-$F$2^L$17)*($M$2+$B$7*LN(L401))/(1-$F$2)+(1-$F$2^(L$17-1))*$R$4+$F$2^(L$17-1)*$M$4</f>
        <v>113.48669534496993</v>
      </c>
      <c r="N401" s="1">
        <f>MAX($B$6*$B$2-(1-$F$2)/(1-$F$2^N$17)*($A401-$F$2^(N$17-1)*$B$4*$I$3),0.000001)</f>
        <v>6.61512556063737</v>
      </c>
      <c r="O401" s="1">
        <f>(1-$F$2^N$17)*($M$2+$B$7*LN(N401))/(1-$F$2)+(1-$F$2^(N$17-1))*$R$4+$F$2^(N$17-1)*$M$4</f>
        <v>114.0391963736476</v>
      </c>
      <c r="P401" s="1">
        <f t="shared" si="70"/>
        <v>27</v>
      </c>
      <c r="Q401" s="1">
        <f>$R$3/(1-$B$4)</f>
        <v>115.82106318787385</v>
      </c>
      <c r="R401" s="1">
        <f>LN((1-$B$6)*$B$3*$B$2)+$B$7*LN($B$6*$B$3*$B$2+$F$2*Y401)+$B$4*$R$3/(1-$B$4)</f>
        <v>116.65058707450007</v>
      </c>
      <c r="T401" s="1">
        <f t="shared" si="83"/>
        <v>115.82106318787385</v>
      </c>
      <c r="U401" s="1">
        <f t="shared" si="84"/>
        <v>0</v>
      </c>
      <c r="V401" s="1">
        <f t="shared" si="80"/>
        <v>27</v>
      </c>
      <c r="W401" s="1"/>
      <c r="X401" s="1">
        <f t="shared" si="81"/>
        <v>114.0391963736476</v>
      </c>
      <c r="Y401" s="1">
        <f>IF(X401=C401,$I$3,(Z401-$B$6*$B$2+A401)/$F$2)</f>
        <v>127.27561178293455</v>
      </c>
      <c r="Z401" s="1">
        <f t="shared" si="82"/>
        <v>6.61512556063737</v>
      </c>
      <c r="AA401" s="1">
        <f t="shared" si="85"/>
      </c>
      <c r="AB401" s="1">
        <f t="shared" si="86"/>
      </c>
      <c r="AC401" s="1">
        <f t="shared" si="87"/>
      </c>
      <c r="AD401" s="1">
        <f t="shared" si="88"/>
      </c>
      <c r="AE401" s="1">
        <f t="shared" si="89"/>
      </c>
      <c r="AF401">
        <f t="shared" si="90"/>
      </c>
      <c r="AG401">
        <f t="shared" si="91"/>
        <v>6.61512556063737</v>
      </c>
    </row>
    <row r="402" spans="1:33" ht="12.75">
      <c r="A402" s="1">
        <f>A401+$I$3/100</f>
        <v>138.5505749703711</v>
      </c>
      <c r="B402" s="1">
        <f>MAX($B$6*$B$2-A402+$B$4*$I$3,0.00001)</f>
        <v>1E-05</v>
      </c>
      <c r="C402" s="1">
        <f>$M$2+$B$7*LN(B402)+$M$4</f>
        <v>111.03842940027327</v>
      </c>
      <c r="D402" s="1">
        <f>MAX($B$6*$B$2-(1-$F$2)/(1-$F$2^D$17)*($A402-$F$2^(D$17-1)*$B$4*$I$3),0.000001)</f>
        <v>1E-06</v>
      </c>
      <c r="E402" s="1">
        <f>(1-$F$2^D$17)*($M$2+$B$7*LN(D402))/(1-$F$2)+(1-$F$2^(D$17-1))*$R$4+$F$2^(D$17-1)*$M$4</f>
        <v>102.0153814750243</v>
      </c>
      <c r="F402" s="1">
        <f>MAX($B$6*$B$2-(1-$F$2)/(1-$F$2^F$17)*($A402-$F$2^(F$17-1)*$B$4*$I$3),0.000001)</f>
        <v>1E-06</v>
      </c>
      <c r="G402" s="1">
        <f>(1-$F$2^F$17)*($M$2+$B$7*LN(F402))/(1-$F$2)+(1-$F$2^(F$17-1))*$R$4+$F$2^(F$17-1)*$M$4</f>
        <v>94.91112224570067</v>
      </c>
      <c r="H402" s="1">
        <f>MAX($B$6*$B$2-(1-$F$2)/(1-$F$2^H$17)*($A402-$F$2^(H$17-1)*$B$4*$I$3),0.000001)</f>
        <v>1E-06</v>
      </c>
      <c r="I402" s="1">
        <f>(1-$F$2^H$17)*($M$2+$B$7*LN(H402))/(1-$F$2)+(1-$F$2^(H$17-1))*$R$4+$F$2^(H$17-1)*$M$4</f>
        <v>88.49952829123608</v>
      </c>
      <c r="J402" s="1">
        <f>MAX($B$6*$B$2-(1-$F$2)/(1-$F$2^J$17)*($A402-$F$2^(J$17-1)*$B$4*$I$3),0.000001)</f>
        <v>0.9205371017444755</v>
      </c>
      <c r="K402" s="1">
        <f>(1-$F$2^J$17)*($M$2+$B$7*LN(J402))/(1-$F$2)+(1-$F$2^(J$17-1))*$R$4+$F$2^(J$17-1)*$M$4</f>
        <v>110.97168159033124</v>
      </c>
      <c r="L402" s="1">
        <f>MAX($B$6*$B$2-(1-$F$2)/(1-$F$2^L$17)*($A402-$F$2^(L$17-1)*$B$4*$I$3),0.000001)</f>
        <v>4.223451379896943</v>
      </c>
      <c r="M402" s="1">
        <f>(1-$F$2^L$17)*($M$2+$B$7*LN(L402))/(1-$F$2)+(1-$F$2^(L$17-1))*$R$4+$F$2^(L$17-1)*$M$4</f>
        <v>113.45150715493776</v>
      </c>
      <c r="N402" s="1">
        <f>MAX($B$6*$B$2-(1-$F$2)/(1-$F$2^N$17)*($A402-$F$2^(N$17-1)*$B$4*$I$3),0.000001)</f>
        <v>6.558135493280673</v>
      </c>
      <c r="O402" s="1">
        <f>(1-$F$2^N$17)*($M$2+$B$7*LN(N402))/(1-$F$2)+(1-$F$2^(N$17-1))*$R$4+$F$2^(N$17-1)*$M$4</f>
        <v>114.01646375156287</v>
      </c>
      <c r="P402" s="1">
        <f t="shared" si="70"/>
        <v>27</v>
      </c>
      <c r="Q402" s="1">
        <f>$R$3/(1-$B$4)</f>
        <v>115.82106318787385</v>
      </c>
      <c r="R402" s="1">
        <f>LN((1-$B$6)*$B$3*$B$2)+$B$7*LN($B$6*$B$3*$B$2+$F$2*Y402)+$B$4*$R$3/(1-$B$4)</f>
        <v>116.65144092054668</v>
      </c>
      <c r="T402" s="1">
        <f t="shared" si="83"/>
        <v>115.82106318787385</v>
      </c>
      <c r="U402" s="1">
        <f t="shared" si="84"/>
        <v>0</v>
      </c>
      <c r="V402" s="1">
        <f t="shared" si="80"/>
        <v>27</v>
      </c>
      <c r="W402" s="1"/>
      <c r="X402" s="1">
        <f t="shared" si="81"/>
        <v>114.01646375156287</v>
      </c>
      <c r="Y402" s="1">
        <f>IF(X402=C402,$I$3,(Z402-$B$6*$B$2+A402)/$F$2)</f>
        <v>127.54427752205181</v>
      </c>
      <c r="Z402" s="1">
        <f t="shared" si="82"/>
        <v>6.558135493280673</v>
      </c>
      <c r="AA402" s="1">
        <f t="shared" si="85"/>
      </c>
      <c r="AB402" s="1">
        <f t="shared" si="86"/>
      </c>
      <c r="AC402" s="1">
        <f t="shared" si="87"/>
      </c>
      <c r="AD402" s="1">
        <f t="shared" si="88"/>
      </c>
      <c r="AE402" s="1">
        <f t="shared" si="89"/>
      </c>
      <c r="AF402">
        <f t="shared" si="90"/>
      </c>
      <c r="AG402">
        <f t="shared" si="91"/>
        <v>6.558135493280673</v>
      </c>
    </row>
    <row r="403" spans="1:33" ht="12.75">
      <c r="A403" s="1">
        <f>A402+$I$3/100</f>
        <v>138.85003586728112</v>
      </c>
      <c r="B403" s="1">
        <f>MAX($B$6*$B$2-A403+$B$4*$I$3,0.00001)</f>
        <v>1E-05</v>
      </c>
      <c r="C403" s="1">
        <f>$M$2+$B$7*LN(B403)+$M$4</f>
        <v>111.03842940027327</v>
      </c>
      <c r="D403" s="1">
        <f>MAX($B$6*$B$2-(1-$F$2)/(1-$F$2^D$17)*($A403-$F$2^(D$17-1)*$B$4*$I$3),0.000001)</f>
        <v>1E-06</v>
      </c>
      <c r="E403" s="1">
        <f>(1-$F$2^D$17)*($M$2+$B$7*LN(D403))/(1-$F$2)+(1-$F$2^(D$17-1))*$R$4+$F$2^(D$17-1)*$M$4</f>
        <v>102.0153814750243</v>
      </c>
      <c r="F403" s="1">
        <f>MAX($B$6*$B$2-(1-$F$2)/(1-$F$2^F$17)*($A403-$F$2^(F$17-1)*$B$4*$I$3),0.000001)</f>
        <v>1E-06</v>
      </c>
      <c r="G403" s="1">
        <f>(1-$F$2^F$17)*($M$2+$B$7*LN(F403))/(1-$F$2)+(1-$F$2^(F$17-1))*$R$4+$F$2^(F$17-1)*$M$4</f>
        <v>94.91112224570067</v>
      </c>
      <c r="H403" s="1">
        <f>MAX($B$6*$B$2-(1-$F$2)/(1-$F$2^H$17)*($A403-$F$2^(H$17-1)*$B$4*$I$3),0.000001)</f>
        <v>1E-06</v>
      </c>
      <c r="I403" s="1">
        <f>(1-$F$2^H$17)*($M$2+$B$7*LN(H403))/(1-$F$2)+(1-$F$2^(H$17-1))*$R$4+$F$2^(H$17-1)*$M$4</f>
        <v>88.49952829123608</v>
      </c>
      <c r="J403" s="1">
        <f>MAX($B$6*$B$2-(1-$F$2)/(1-$F$2^J$17)*($A403-$F$2^(J$17-1)*$B$4*$I$3),0.000001)</f>
        <v>0.847773270971441</v>
      </c>
      <c r="K403" s="1">
        <f>(1-$F$2^J$17)*($M$2+$B$7*LN(J403))/(1-$F$2)+(1-$F$2^(J$17-1))*$R$4+$F$2^(J$17-1)*$M$4</f>
        <v>110.80223730528738</v>
      </c>
      <c r="L403" s="1">
        <f>MAX($B$6*$B$2-(1-$F$2)/(1-$F$2^L$17)*($A403-$F$2^(L$17-1)*$B$4*$I$3),0.000001)</f>
        <v>4.159928964490817</v>
      </c>
      <c r="M403" s="1">
        <f>(1-$F$2^L$17)*($M$2+$B$7*LN(L403))/(1-$F$2)+(1-$F$2^(L$17-1))*$R$4+$F$2^(L$17-1)*$M$4</f>
        <v>113.4157856898652</v>
      </c>
      <c r="N403" s="1">
        <f>MAX($B$6*$B$2-(1-$F$2)/(1-$F$2^N$17)*($A403-$F$2^(N$17-1)*$B$4*$I$3),0.000001)</f>
        <v>6.501145425923973</v>
      </c>
      <c r="O403" s="1">
        <f>(1-$F$2^N$17)*($M$2+$B$7*LN(N403))/(1-$F$2)+(1-$F$2^(N$17-1))*$R$4+$F$2^(N$17-1)*$M$4</f>
        <v>113.99353271885369</v>
      </c>
      <c r="P403" s="1">
        <f t="shared" si="70"/>
        <v>27</v>
      </c>
      <c r="Q403" s="1">
        <f>$R$3/(1-$B$4)</f>
        <v>115.82106318787385</v>
      </c>
      <c r="R403" s="1">
        <f>LN((1-$B$6)*$B$3*$B$2)+$B$7*LN($B$6*$B$3*$B$2+$F$2*Y403)+$B$4*$R$3/(1-$B$4)</f>
        <v>116.65229331097255</v>
      </c>
      <c r="T403" s="1">
        <f t="shared" si="83"/>
        <v>115.82106318787385</v>
      </c>
      <c r="U403" s="1">
        <f t="shared" si="84"/>
        <v>0</v>
      </c>
      <c r="V403" s="1">
        <f t="shared" si="80"/>
        <v>27</v>
      </c>
      <c r="W403" s="1"/>
      <c r="X403" s="1">
        <f t="shared" si="81"/>
        <v>113.99353271885369</v>
      </c>
      <c r="Y403" s="1">
        <f>IF(X403=C403,$I$3,(Z403-$B$6*$B$2+A403)/$F$2)</f>
        <v>127.81294326116908</v>
      </c>
      <c r="Z403" s="1">
        <f t="shared" si="82"/>
        <v>6.501145425923973</v>
      </c>
      <c r="AA403" s="1">
        <f t="shared" si="85"/>
      </c>
      <c r="AB403" s="1">
        <f t="shared" si="86"/>
      </c>
      <c r="AC403" s="1">
        <f t="shared" si="87"/>
      </c>
      <c r="AD403" s="1">
        <f t="shared" si="88"/>
      </c>
      <c r="AE403" s="1">
        <f t="shared" si="89"/>
      </c>
      <c r="AF403">
        <f t="shared" si="90"/>
      </c>
      <c r="AG403">
        <f t="shared" si="91"/>
        <v>6.501145425923973</v>
      </c>
    </row>
    <row r="404" spans="1:33" ht="12.75">
      <c r="A404" s="1">
        <f>A403+$I$3/100</f>
        <v>139.14949676419116</v>
      </c>
      <c r="B404" s="1">
        <f>MAX($B$6*$B$2-A404+$B$4*$I$3,0.00001)</f>
        <v>1E-05</v>
      </c>
      <c r="C404" s="1">
        <f>$M$2+$B$7*LN(B404)+$M$4</f>
        <v>111.03842940027327</v>
      </c>
      <c r="D404" s="1">
        <f>MAX($B$6*$B$2-(1-$F$2)/(1-$F$2^D$17)*($A404-$F$2^(D$17-1)*$B$4*$I$3),0.000001)</f>
        <v>1E-06</v>
      </c>
      <c r="E404" s="1">
        <f>(1-$F$2^D$17)*($M$2+$B$7*LN(D404))/(1-$F$2)+(1-$F$2^(D$17-1))*$R$4+$F$2^(D$17-1)*$M$4</f>
        <v>102.0153814750243</v>
      </c>
      <c r="F404" s="1">
        <f>MAX($B$6*$B$2-(1-$F$2)/(1-$F$2^F$17)*($A404-$F$2^(F$17-1)*$B$4*$I$3),0.000001)</f>
        <v>1E-06</v>
      </c>
      <c r="G404" s="1">
        <f>(1-$F$2^F$17)*($M$2+$B$7*LN(F404))/(1-$F$2)+(1-$F$2^(F$17-1))*$R$4+$F$2^(F$17-1)*$M$4</f>
        <v>94.91112224570067</v>
      </c>
      <c r="H404" s="1">
        <f>MAX($B$6*$B$2-(1-$F$2)/(1-$F$2^H$17)*($A404-$F$2^(H$17-1)*$B$4*$I$3),0.000001)</f>
        <v>1E-06</v>
      </c>
      <c r="I404" s="1">
        <f>(1-$F$2^H$17)*($M$2+$B$7*LN(H404))/(1-$F$2)+(1-$F$2^(H$17-1))*$R$4+$F$2^(H$17-1)*$M$4</f>
        <v>88.49952829123608</v>
      </c>
      <c r="J404" s="1">
        <f>MAX($B$6*$B$2-(1-$F$2)/(1-$F$2^J$17)*($A404-$F$2^(J$17-1)*$B$4*$I$3),0.000001)</f>
        <v>0.7750094401984065</v>
      </c>
      <c r="K404" s="1">
        <f>(1-$F$2^J$17)*($M$2+$B$7*LN(J404))/(1-$F$2)+(1-$F$2^(J$17-1))*$R$4+$F$2^(J$17-1)*$M$4</f>
        <v>110.61757805983788</v>
      </c>
      <c r="L404" s="1">
        <f>MAX($B$6*$B$2-(1-$F$2)/(1-$F$2^L$17)*($A404-$F$2^(L$17-1)*$B$4*$I$3),0.000001)</f>
        <v>4.096406549084694</v>
      </c>
      <c r="M404" s="1">
        <f>(1-$F$2^L$17)*($M$2+$B$7*LN(L404))/(1-$F$2)+(1-$F$2^(L$17-1))*$R$4+$F$2^(L$17-1)*$M$4</f>
        <v>113.37951453719552</v>
      </c>
      <c r="N404" s="1">
        <f>MAX($B$6*$B$2-(1-$F$2)/(1-$F$2^N$17)*($A404-$F$2^(N$17-1)*$B$4*$I$3),0.000001)</f>
        <v>6.444155358567272</v>
      </c>
      <c r="O404" s="1">
        <f>(1-$F$2^N$17)*($M$2+$B$7*LN(N404))/(1-$F$2)+(1-$F$2^(N$17-1))*$R$4+$F$2^(N$17-1)*$M$4</f>
        <v>113.9703997815411</v>
      </c>
      <c r="P404" s="1">
        <f t="shared" si="70"/>
        <v>27</v>
      </c>
      <c r="Q404" s="1">
        <f>$R$3/(1-$B$4)</f>
        <v>115.82106318787385</v>
      </c>
      <c r="R404" s="1">
        <f>LN((1-$B$6)*$B$3*$B$2)+$B$7*LN($B$6*$B$3*$B$2+$F$2*Y404)+$B$4*$R$3/(1-$B$4)</f>
        <v>116.65314425073225</v>
      </c>
      <c r="T404" s="1">
        <f t="shared" si="83"/>
        <v>115.82106318787385</v>
      </c>
      <c r="U404" s="1">
        <f t="shared" si="84"/>
        <v>0</v>
      </c>
      <c r="V404" s="1">
        <f t="shared" si="80"/>
        <v>27</v>
      </c>
      <c r="W404" s="1"/>
      <c r="X404" s="1">
        <f t="shared" si="81"/>
        <v>113.9703997815411</v>
      </c>
      <c r="Y404" s="1">
        <f>IF(X404=C404,$I$3,(Z404-$B$6*$B$2+A404)/$F$2)</f>
        <v>128.08160900028636</v>
      </c>
      <c r="Z404" s="1">
        <f t="shared" si="82"/>
        <v>6.444155358567272</v>
      </c>
      <c r="AA404" s="1">
        <f t="shared" si="85"/>
      </c>
      <c r="AB404" s="1">
        <f t="shared" si="86"/>
      </c>
      <c r="AC404" s="1">
        <f t="shared" si="87"/>
      </c>
      <c r="AD404" s="1">
        <f t="shared" si="88"/>
      </c>
      <c r="AE404" s="1">
        <f t="shared" si="89"/>
      </c>
      <c r="AF404">
        <f t="shared" si="90"/>
      </c>
      <c r="AG404">
        <f t="shared" si="91"/>
        <v>6.444155358567272</v>
      </c>
    </row>
    <row r="405" spans="1:33" ht="12.75">
      <c r="A405" s="1">
        <f>A404+$I$3/100</f>
        <v>139.4489576611012</v>
      </c>
      <c r="B405" s="1">
        <f>MAX($B$6*$B$2-A405+$B$4*$I$3,0.00001)</f>
        <v>1E-05</v>
      </c>
      <c r="C405" s="1">
        <f>$M$2+$B$7*LN(B405)+$M$4</f>
        <v>111.03842940027327</v>
      </c>
      <c r="D405" s="1">
        <f>MAX($B$6*$B$2-(1-$F$2)/(1-$F$2^D$17)*($A405-$F$2^(D$17-1)*$B$4*$I$3),0.000001)</f>
        <v>1E-06</v>
      </c>
      <c r="E405" s="1">
        <f>(1-$F$2^D$17)*($M$2+$B$7*LN(D405))/(1-$F$2)+(1-$F$2^(D$17-1))*$R$4+$F$2^(D$17-1)*$M$4</f>
        <v>102.0153814750243</v>
      </c>
      <c r="F405" s="1">
        <f>MAX($B$6*$B$2-(1-$F$2)/(1-$F$2^F$17)*($A405-$F$2^(F$17-1)*$B$4*$I$3),0.000001)</f>
        <v>1E-06</v>
      </c>
      <c r="G405" s="1">
        <f>(1-$F$2^F$17)*($M$2+$B$7*LN(F405))/(1-$F$2)+(1-$F$2^(F$17-1))*$R$4+$F$2^(F$17-1)*$M$4</f>
        <v>94.91112224570067</v>
      </c>
      <c r="H405" s="1">
        <f>MAX($B$6*$B$2-(1-$F$2)/(1-$F$2^H$17)*($A405-$F$2^(H$17-1)*$B$4*$I$3),0.000001)</f>
        <v>1E-06</v>
      </c>
      <c r="I405" s="1">
        <f>(1-$F$2^H$17)*($M$2+$B$7*LN(H405))/(1-$F$2)+(1-$F$2^(H$17-1))*$R$4+$F$2^(H$17-1)*$M$4</f>
        <v>88.49952829123608</v>
      </c>
      <c r="J405" s="1">
        <f>MAX($B$6*$B$2-(1-$F$2)/(1-$F$2^J$17)*($A405-$F$2^(J$17-1)*$B$4*$I$3),0.000001)</f>
        <v>0.702245609425372</v>
      </c>
      <c r="K405" s="1">
        <f>(1-$F$2^J$17)*($M$2+$B$7*LN(J405))/(1-$F$2)+(1-$F$2^(J$17-1))*$R$4+$F$2^(J$17-1)*$M$4</f>
        <v>110.41469946378898</v>
      </c>
      <c r="L405" s="1">
        <f>MAX($B$6*$B$2-(1-$F$2)/(1-$F$2^L$17)*($A405-$F$2^(L$17-1)*$B$4*$I$3),0.000001)</f>
        <v>4.0328841336785715</v>
      </c>
      <c r="M405" s="1">
        <f>(1-$F$2^L$17)*($M$2+$B$7*LN(L405))/(1-$F$2)+(1-$F$2^(L$17-1))*$R$4+$F$2^(L$17-1)*$M$4</f>
        <v>113.34267651482266</v>
      </c>
      <c r="N405" s="1">
        <f>MAX($B$6*$B$2-(1-$F$2)/(1-$F$2^N$17)*($A405-$F$2^(N$17-1)*$B$4*$I$3),0.000001)</f>
        <v>6.387165291210575</v>
      </c>
      <c r="O405" s="1">
        <f>(1-$F$2^N$17)*($M$2+$B$7*LN(N405))/(1-$F$2)+(1-$F$2^(N$17-1))*$R$4+$F$2^(N$17-1)*$M$4</f>
        <v>113.9470613525331</v>
      </c>
      <c r="P405" s="1">
        <f t="shared" si="70"/>
        <v>27</v>
      </c>
      <c r="Q405" s="1">
        <f>$R$3/(1-$B$4)</f>
        <v>115.82106318787385</v>
      </c>
      <c r="R405" s="1">
        <f>LN((1-$B$6)*$B$3*$B$2)+$B$7*LN($B$6*$B$3*$B$2+$F$2*Y405)+$B$4*$R$3/(1-$B$4)</f>
        <v>116.65399374475514</v>
      </c>
      <c r="T405" s="1">
        <f t="shared" si="83"/>
        <v>115.82106318787385</v>
      </c>
      <c r="U405" s="1">
        <f t="shared" si="84"/>
        <v>0</v>
      </c>
      <c r="V405" s="1">
        <f t="shared" si="80"/>
        <v>27</v>
      </c>
      <c r="W405" s="1"/>
      <c r="X405" s="1">
        <f t="shared" si="81"/>
        <v>113.9470613525331</v>
      </c>
      <c r="Y405" s="1">
        <f>IF(X405=C405,$I$3,(Z405-$B$6*$B$2+A405)/$F$2)</f>
        <v>128.35027473940363</v>
      </c>
      <c r="Z405" s="1">
        <f t="shared" si="82"/>
        <v>6.387165291210575</v>
      </c>
      <c r="AA405" s="1">
        <f t="shared" si="85"/>
      </c>
      <c r="AB405" s="1">
        <f t="shared" si="86"/>
      </c>
      <c r="AC405" s="1">
        <f t="shared" si="87"/>
      </c>
      <c r="AD405" s="1">
        <f t="shared" si="88"/>
      </c>
      <c r="AE405" s="1">
        <f t="shared" si="89"/>
      </c>
      <c r="AF405">
        <f t="shared" si="90"/>
      </c>
      <c r="AG405">
        <f t="shared" si="91"/>
        <v>6.387165291210575</v>
      </c>
    </row>
    <row r="406" spans="1:33" ht="12.75">
      <c r="A406" s="1">
        <f>A405+$I$3/100</f>
        <v>139.74841855801122</v>
      </c>
      <c r="B406" s="1">
        <f>MAX($B$6*$B$2-A406+$B$4*$I$3,0.00001)</f>
        <v>1E-05</v>
      </c>
      <c r="C406" s="1">
        <f>$M$2+$B$7*LN(B406)+$M$4</f>
        <v>111.03842940027327</v>
      </c>
      <c r="D406" s="1">
        <f>MAX($B$6*$B$2-(1-$F$2)/(1-$F$2^D$17)*($A406-$F$2^(D$17-1)*$B$4*$I$3),0.000001)</f>
        <v>1E-06</v>
      </c>
      <c r="E406" s="1">
        <f>(1-$F$2^D$17)*($M$2+$B$7*LN(D406))/(1-$F$2)+(1-$F$2^(D$17-1))*$R$4+$F$2^(D$17-1)*$M$4</f>
        <v>102.0153814750243</v>
      </c>
      <c r="F406" s="1">
        <f>MAX($B$6*$B$2-(1-$F$2)/(1-$F$2^F$17)*($A406-$F$2^(F$17-1)*$B$4*$I$3),0.000001)</f>
        <v>1E-06</v>
      </c>
      <c r="G406" s="1">
        <f>(1-$F$2^F$17)*($M$2+$B$7*LN(F406))/(1-$F$2)+(1-$F$2^(F$17-1))*$R$4+$F$2^(F$17-1)*$M$4</f>
        <v>94.91112224570067</v>
      </c>
      <c r="H406" s="1">
        <f>MAX($B$6*$B$2-(1-$F$2)/(1-$F$2^H$17)*($A406-$F$2^(H$17-1)*$B$4*$I$3),0.000001)</f>
        <v>1E-06</v>
      </c>
      <c r="I406" s="1">
        <f>(1-$F$2^H$17)*($M$2+$B$7*LN(H406))/(1-$F$2)+(1-$F$2^(H$17-1))*$R$4+$F$2^(H$17-1)*$M$4</f>
        <v>88.49952829123608</v>
      </c>
      <c r="J406" s="1">
        <f>MAX($B$6*$B$2-(1-$F$2)/(1-$F$2^J$17)*($A406-$F$2^(J$17-1)*$B$4*$I$3),0.000001)</f>
        <v>0.6294817786523375</v>
      </c>
      <c r="K406" s="1">
        <f>(1-$F$2^J$17)*($M$2+$B$7*LN(J406))/(1-$F$2)+(1-$F$2^(J$17-1))*$R$4+$F$2^(J$17-1)*$M$4</f>
        <v>110.18960877584655</v>
      </c>
      <c r="L406" s="1">
        <f>MAX($B$6*$B$2-(1-$F$2)/(1-$F$2^L$17)*($A406-$F$2^(L$17-1)*$B$4*$I$3),0.000001)</f>
        <v>3.969361718272445</v>
      </c>
      <c r="M406" s="1">
        <f>(1-$F$2^L$17)*($M$2+$B$7*LN(L406))/(1-$F$2)+(1-$F$2^(L$17-1))*$R$4+$F$2^(L$17-1)*$M$4</f>
        <v>113.30525362221653</v>
      </c>
      <c r="N406" s="1">
        <f>MAX($B$6*$B$2-(1-$F$2)/(1-$F$2^N$17)*($A406-$F$2^(N$17-1)*$B$4*$I$3),0.000001)</f>
        <v>6.330175223853875</v>
      </c>
      <c r="O406" s="1">
        <f>(1-$F$2^N$17)*($M$2+$B$7*LN(N406))/(1-$F$2)+(1-$F$2^(N$17-1))*$R$4+$F$2^(N$17-1)*$M$4</f>
        <v>113.92351374828635</v>
      </c>
      <c r="P406" s="1">
        <f t="shared" si="70"/>
        <v>27</v>
      </c>
      <c r="Q406" s="1">
        <f>$R$3/(1-$B$4)</f>
        <v>115.82106318787385</v>
      </c>
      <c r="R406" s="1">
        <f>LN((1-$B$6)*$B$3*$B$2)+$B$7*LN($B$6*$B$3*$B$2+$F$2*Y406)+$B$4*$R$3/(1-$B$4)</f>
        <v>116.65484179794545</v>
      </c>
      <c r="T406" s="1">
        <f t="shared" si="83"/>
        <v>115.82106318787385</v>
      </c>
      <c r="U406" s="1">
        <f t="shared" si="84"/>
        <v>0</v>
      </c>
      <c r="V406" s="1">
        <f t="shared" si="80"/>
        <v>27</v>
      </c>
      <c r="W406" s="1"/>
      <c r="X406" s="1">
        <f t="shared" si="81"/>
        <v>113.92351374828635</v>
      </c>
      <c r="Y406" s="1">
        <f>IF(X406=C406,$I$3,(Z406-$B$6*$B$2+A406)/$F$2)</f>
        <v>128.6189404785209</v>
      </c>
      <c r="Z406" s="1">
        <f t="shared" si="82"/>
        <v>6.330175223853875</v>
      </c>
      <c r="AA406" s="1">
        <f t="shared" si="85"/>
      </c>
      <c r="AB406" s="1">
        <f t="shared" si="86"/>
      </c>
      <c r="AC406" s="1">
        <f t="shared" si="87"/>
      </c>
      <c r="AD406" s="1">
        <f t="shared" si="88"/>
      </c>
      <c r="AE406" s="1">
        <f t="shared" si="89"/>
      </c>
      <c r="AF406">
        <f t="shared" si="90"/>
      </c>
      <c r="AG406">
        <f t="shared" si="91"/>
        <v>6.330175223853875</v>
      </c>
    </row>
    <row r="407" spans="1:33" ht="12.75">
      <c r="A407" s="1">
        <f>A406+$I$3/100</f>
        <v>140.04787945492126</v>
      </c>
      <c r="B407" s="1">
        <f>MAX($B$6*$B$2-A407+$B$4*$I$3,0.00001)</f>
        <v>1E-05</v>
      </c>
      <c r="C407" s="1">
        <f>$M$2+$B$7*LN(B407)+$M$4</f>
        <v>111.03842940027327</v>
      </c>
      <c r="D407" s="1">
        <f>MAX($B$6*$B$2-(1-$F$2)/(1-$F$2^D$17)*($A407-$F$2^(D$17-1)*$B$4*$I$3),0.000001)</f>
        <v>1E-06</v>
      </c>
      <c r="E407" s="1">
        <f>(1-$F$2^D$17)*($M$2+$B$7*LN(D407))/(1-$F$2)+(1-$F$2^(D$17-1))*$R$4+$F$2^(D$17-1)*$M$4</f>
        <v>102.0153814750243</v>
      </c>
      <c r="F407" s="1">
        <f>MAX($B$6*$B$2-(1-$F$2)/(1-$F$2^F$17)*($A407-$F$2^(F$17-1)*$B$4*$I$3),0.000001)</f>
        <v>1E-06</v>
      </c>
      <c r="G407" s="1">
        <f>(1-$F$2^F$17)*($M$2+$B$7*LN(F407))/(1-$F$2)+(1-$F$2^(F$17-1))*$R$4+$F$2^(F$17-1)*$M$4</f>
        <v>94.91112224570067</v>
      </c>
      <c r="H407" s="1">
        <f>MAX($B$6*$B$2-(1-$F$2)/(1-$F$2^H$17)*($A407-$F$2^(H$17-1)*$B$4*$I$3),0.000001)</f>
        <v>1E-06</v>
      </c>
      <c r="I407" s="1">
        <f>(1-$F$2^H$17)*($M$2+$B$7*LN(H407))/(1-$F$2)+(1-$F$2^(H$17-1))*$R$4+$F$2^(H$17-1)*$M$4</f>
        <v>88.49952829123608</v>
      </c>
      <c r="J407" s="1">
        <f>MAX($B$6*$B$2-(1-$F$2)/(1-$F$2^J$17)*($A407-$F$2^(J$17-1)*$B$4*$I$3),0.000001)</f>
        <v>0.556717947879303</v>
      </c>
      <c r="K407" s="1">
        <f>(1-$F$2^J$17)*($M$2+$B$7*LN(J407))/(1-$F$2)+(1-$F$2^(J$17-1))*$R$4+$F$2^(J$17-1)*$M$4</f>
        <v>109.93683738493274</v>
      </c>
      <c r="L407" s="1">
        <f>MAX($B$6*$B$2-(1-$F$2)/(1-$F$2^L$17)*($A407-$F$2^(L$17-1)*$B$4*$I$3),0.000001)</f>
        <v>3.9058393028663225</v>
      </c>
      <c r="M407" s="1">
        <f>(1-$F$2^L$17)*($M$2+$B$7*LN(L407))/(1-$F$2)+(1-$F$2^(L$17-1))*$R$4+$F$2^(L$17-1)*$M$4</f>
        <v>113.26722698760524</v>
      </c>
      <c r="N407" s="1">
        <f>MAX($B$6*$B$2-(1-$F$2)/(1-$F$2^N$17)*($A407-$F$2^(N$17-1)*$B$4*$I$3),0.000001)</f>
        <v>6.273185156497174</v>
      </c>
      <c r="O407" s="1">
        <f>(1-$F$2^N$17)*($M$2+$B$7*LN(N407))/(1-$F$2)+(1-$F$2^(N$17-1))*$R$4+$F$2^(N$17-1)*$M$4</f>
        <v>113.89975318531705</v>
      </c>
      <c r="P407" s="1">
        <f t="shared" si="70"/>
        <v>27</v>
      </c>
      <c r="Q407" s="1">
        <f>$R$3/(1-$B$4)</f>
        <v>115.82106318787385</v>
      </c>
      <c r="R407" s="1">
        <f>LN((1-$B$6)*$B$3*$B$2)+$B$7*LN($B$6*$B$3*$B$2+$F$2*Y407)+$B$4*$R$3/(1-$B$4)</f>
        <v>116.65568841518251</v>
      </c>
      <c r="T407" s="1">
        <f t="shared" si="83"/>
        <v>115.82106318787385</v>
      </c>
      <c r="U407" s="1">
        <f t="shared" si="84"/>
        <v>0</v>
      </c>
      <c r="V407" s="1">
        <f t="shared" si="80"/>
        <v>27</v>
      </c>
      <c r="W407" s="1"/>
      <c r="X407" s="1">
        <f t="shared" si="81"/>
        <v>113.89975318531705</v>
      </c>
      <c r="Y407" s="1">
        <f>IF(X407=C407,$I$3,(Z407-$B$6*$B$2+A407)/$F$2)</f>
        <v>128.88760621763817</v>
      </c>
      <c r="Z407" s="1">
        <f t="shared" si="82"/>
        <v>6.273185156497174</v>
      </c>
      <c r="AA407" s="1">
        <f t="shared" si="85"/>
      </c>
      <c r="AB407" s="1">
        <f t="shared" si="86"/>
      </c>
      <c r="AC407" s="1">
        <f t="shared" si="87"/>
      </c>
      <c r="AD407" s="1">
        <f t="shared" si="88"/>
      </c>
      <c r="AE407" s="1">
        <f t="shared" si="89"/>
      </c>
      <c r="AF407">
        <f t="shared" si="90"/>
      </c>
      <c r="AG407">
        <f t="shared" si="91"/>
        <v>6.273185156497174</v>
      </c>
    </row>
    <row r="408" spans="1:33" ht="12.75">
      <c r="A408" s="1">
        <f>A407+$I$3/100</f>
        <v>140.3473403518313</v>
      </c>
      <c r="B408" s="1">
        <f>MAX($B$6*$B$2-A408+$B$4*$I$3,0.00001)</f>
        <v>1E-05</v>
      </c>
      <c r="C408" s="1">
        <f>$M$2+$B$7*LN(B408)+$M$4</f>
        <v>111.03842940027327</v>
      </c>
      <c r="D408" s="1">
        <f>MAX($B$6*$B$2-(1-$F$2)/(1-$F$2^D$17)*($A408-$F$2^(D$17-1)*$B$4*$I$3),0.000001)</f>
        <v>1E-06</v>
      </c>
      <c r="E408" s="1">
        <f>(1-$F$2^D$17)*($M$2+$B$7*LN(D408))/(1-$F$2)+(1-$F$2^(D$17-1))*$R$4+$F$2^(D$17-1)*$M$4</f>
        <v>102.0153814750243</v>
      </c>
      <c r="F408" s="1">
        <f>MAX($B$6*$B$2-(1-$F$2)/(1-$F$2^F$17)*($A408-$F$2^(F$17-1)*$B$4*$I$3),0.000001)</f>
        <v>1E-06</v>
      </c>
      <c r="G408" s="1">
        <f>(1-$F$2^F$17)*($M$2+$B$7*LN(F408))/(1-$F$2)+(1-$F$2^(F$17-1))*$R$4+$F$2^(F$17-1)*$M$4</f>
        <v>94.91112224570067</v>
      </c>
      <c r="H408" s="1">
        <f>MAX($B$6*$B$2-(1-$F$2)/(1-$F$2^H$17)*($A408-$F$2^(H$17-1)*$B$4*$I$3),0.000001)</f>
        <v>1E-06</v>
      </c>
      <c r="I408" s="1">
        <f>(1-$F$2^H$17)*($M$2+$B$7*LN(H408))/(1-$F$2)+(1-$F$2^(H$17-1))*$R$4+$F$2^(H$17-1)*$M$4</f>
        <v>88.49952829123608</v>
      </c>
      <c r="J408" s="1">
        <f>MAX($B$6*$B$2-(1-$F$2)/(1-$F$2^J$17)*($A408-$F$2^(J$17-1)*$B$4*$I$3),0.000001)</f>
        <v>0.483954117106272</v>
      </c>
      <c r="K408" s="1">
        <f>(1-$F$2^J$17)*($M$2+$B$7*LN(J408))/(1-$F$2)+(1-$F$2^(J$17-1))*$R$4+$F$2^(J$17-1)*$M$4</f>
        <v>109.64860985762172</v>
      </c>
      <c r="L408" s="1">
        <f>MAX($B$6*$B$2-(1-$F$2)/(1-$F$2^L$17)*($A408-$F$2^(L$17-1)*$B$4*$I$3),0.000001)</f>
        <v>3.8423168874602</v>
      </c>
      <c r="M408" s="1">
        <f>(1-$F$2^L$17)*($M$2+$B$7*LN(L408))/(1-$F$2)+(1-$F$2^(L$17-1))*$R$4+$F$2^(L$17-1)*$M$4</f>
        <v>113.22857681082668</v>
      </c>
      <c r="N408" s="1">
        <f>MAX($B$6*$B$2-(1-$F$2)/(1-$F$2^N$17)*($A408-$F$2^(N$17-1)*$B$4*$I$3),0.000001)</f>
        <v>6.216195089140477</v>
      </c>
      <c r="O408" s="1">
        <f>(1-$F$2^N$17)*($M$2+$B$7*LN(N408))/(1-$F$2)+(1-$F$2^(N$17-1))*$R$4+$F$2^(N$17-1)*$M$4</f>
        <v>113.87577577655246</v>
      </c>
      <c r="P408" s="1">
        <f t="shared" si="70"/>
        <v>27</v>
      </c>
      <c r="Q408" s="1">
        <f>$R$3/(1-$B$4)</f>
        <v>115.82106318787385</v>
      </c>
      <c r="R408" s="1">
        <f>LN((1-$B$6)*$B$3*$B$2)+$B$7*LN($B$6*$B$3*$B$2+$F$2*Y408)+$B$4*$R$3/(1-$B$4)</f>
        <v>116.65653360132092</v>
      </c>
      <c r="T408" s="1">
        <f t="shared" si="83"/>
        <v>115.82106318787385</v>
      </c>
      <c r="U408" s="1">
        <f t="shared" si="84"/>
        <v>0</v>
      </c>
      <c r="V408" s="1">
        <f t="shared" si="80"/>
        <v>27</v>
      </c>
      <c r="W408" s="1"/>
      <c r="X408" s="1">
        <f t="shared" si="81"/>
        <v>113.87577577655246</v>
      </c>
      <c r="Y408" s="1">
        <f>IF(X408=C408,$I$3,(Z408-$B$6*$B$2+A408)/$F$2)</f>
        <v>129.15627195675543</v>
      </c>
      <c r="Z408" s="1">
        <f t="shared" si="82"/>
        <v>6.216195089140477</v>
      </c>
      <c r="AA408" s="1">
        <f t="shared" si="85"/>
      </c>
      <c r="AB408" s="1">
        <f t="shared" si="86"/>
      </c>
      <c r="AC408" s="1">
        <f t="shared" si="87"/>
      </c>
      <c r="AD408" s="1">
        <f t="shared" si="88"/>
      </c>
      <c r="AE408" s="1">
        <f t="shared" si="89"/>
      </c>
      <c r="AF408">
        <f t="shared" si="90"/>
      </c>
      <c r="AG408">
        <f t="shared" si="91"/>
        <v>6.216195089140477</v>
      </c>
    </row>
    <row r="409" spans="1:33" ht="12.75">
      <c r="A409" s="1">
        <f>A408+$I$3/100</f>
        <v>140.64680124874133</v>
      </c>
      <c r="B409" s="1">
        <f>MAX($B$6*$B$2-A409+$B$4*$I$3,0.00001)</f>
        <v>1E-05</v>
      </c>
      <c r="C409" s="1">
        <f>$M$2+$B$7*LN(B409)+$M$4</f>
        <v>111.03842940027327</v>
      </c>
      <c r="D409" s="1">
        <f>MAX($B$6*$B$2-(1-$F$2)/(1-$F$2^D$17)*($A409-$F$2^(D$17-1)*$B$4*$I$3),0.000001)</f>
        <v>1E-06</v>
      </c>
      <c r="E409" s="1">
        <f>(1-$F$2^D$17)*($M$2+$B$7*LN(D409))/(1-$F$2)+(1-$F$2^(D$17-1))*$R$4+$F$2^(D$17-1)*$M$4</f>
        <v>102.0153814750243</v>
      </c>
      <c r="F409" s="1">
        <f>MAX($B$6*$B$2-(1-$F$2)/(1-$F$2^F$17)*($A409-$F$2^(F$17-1)*$B$4*$I$3),0.000001)</f>
        <v>1E-06</v>
      </c>
      <c r="G409" s="1">
        <f>(1-$F$2^F$17)*($M$2+$B$7*LN(F409))/(1-$F$2)+(1-$F$2^(F$17-1))*$R$4+$F$2^(F$17-1)*$M$4</f>
        <v>94.91112224570067</v>
      </c>
      <c r="H409" s="1">
        <f>MAX($B$6*$B$2-(1-$F$2)/(1-$F$2^H$17)*($A409-$F$2^(H$17-1)*$B$4*$I$3),0.000001)</f>
        <v>1E-06</v>
      </c>
      <c r="I409" s="1">
        <f>(1-$F$2^H$17)*($M$2+$B$7*LN(H409))/(1-$F$2)+(1-$F$2^(H$17-1))*$R$4+$F$2^(H$17-1)*$M$4</f>
        <v>88.49952829123608</v>
      </c>
      <c r="J409" s="1">
        <f>MAX($B$6*$B$2-(1-$F$2)/(1-$F$2^J$17)*($A409-$F$2^(J$17-1)*$B$4*$I$3),0.000001)</f>
        <v>0.4111902863332375</v>
      </c>
      <c r="K409" s="1">
        <f>(1-$F$2^J$17)*($M$2+$B$7*LN(J409))/(1-$F$2)+(1-$F$2^(J$17-1))*$R$4+$F$2^(J$17-1)*$M$4</f>
        <v>109.31333088199801</v>
      </c>
      <c r="L409" s="1">
        <f>MAX($B$6*$B$2-(1-$F$2)/(1-$F$2^L$17)*($A409-$F$2^(L$17-1)*$B$4*$I$3),0.000001)</f>
        <v>3.7787944720540736</v>
      </c>
      <c r="M409" s="1">
        <f>(1-$F$2^L$17)*($M$2+$B$7*LN(L409))/(1-$F$2)+(1-$F$2^(L$17-1))*$R$4+$F$2^(L$17-1)*$M$4</f>
        <v>113.18928230141601</v>
      </c>
      <c r="N409" s="1">
        <f>MAX($B$6*$B$2-(1-$F$2)/(1-$F$2^N$17)*($A409-$F$2^(N$17-1)*$B$4*$I$3),0.000001)</f>
        <v>6.159205021783777</v>
      </c>
      <c r="O409" s="1">
        <f>(1-$F$2^N$17)*($M$2+$B$7*LN(N409))/(1-$F$2)+(1-$F$2^(N$17-1))*$R$4+$F$2^(N$17-1)*$M$4</f>
        <v>113.85157752751445</v>
      </c>
      <c r="P409" s="1">
        <f t="shared" si="70"/>
        <v>27</v>
      </c>
      <c r="Q409" s="1">
        <f>$R$3/(1-$B$4)</f>
        <v>115.82106318787385</v>
      </c>
      <c r="R409" s="1">
        <f>LN((1-$B$6)*$B$3*$B$2)+$B$7*LN($B$6*$B$3*$B$2+$F$2*Y409)+$B$4*$R$3/(1-$B$4)</f>
        <v>116.65737736119071</v>
      </c>
      <c r="T409" s="1">
        <f t="shared" si="83"/>
        <v>115.82106318787385</v>
      </c>
      <c r="U409" s="1">
        <f t="shared" si="84"/>
        <v>0</v>
      </c>
      <c r="V409" s="1">
        <f t="shared" si="80"/>
        <v>27</v>
      </c>
      <c r="W409" s="1"/>
      <c r="X409" s="1">
        <f t="shared" si="81"/>
        <v>113.85157752751445</v>
      </c>
      <c r="Y409" s="1">
        <f>IF(X409=C409,$I$3,(Z409-$B$6*$B$2+A409)/$F$2)</f>
        <v>129.4249376958727</v>
      </c>
      <c r="Z409" s="1">
        <f t="shared" si="82"/>
        <v>6.159205021783777</v>
      </c>
      <c r="AA409" s="1">
        <f t="shared" si="85"/>
      </c>
      <c r="AB409" s="1">
        <f t="shared" si="86"/>
      </c>
      <c r="AC409" s="1">
        <f t="shared" si="87"/>
      </c>
      <c r="AD409" s="1">
        <f t="shared" si="88"/>
      </c>
      <c r="AE409" s="1">
        <f t="shared" si="89"/>
      </c>
      <c r="AF409">
        <f t="shared" si="90"/>
      </c>
      <c r="AG409">
        <f t="shared" si="91"/>
        <v>6.159205021783777</v>
      </c>
    </row>
    <row r="410" spans="1:33" ht="12.75">
      <c r="A410" s="1">
        <f>A409+$I$3/100</f>
        <v>140.94626214565136</v>
      </c>
      <c r="B410" s="1">
        <f>MAX($B$6*$B$2-A410+$B$4*$I$3,0.00001)</f>
        <v>1E-05</v>
      </c>
      <c r="C410" s="1">
        <f>$M$2+$B$7*LN(B410)+$M$4</f>
        <v>111.03842940027327</v>
      </c>
      <c r="D410" s="1">
        <f>MAX($B$6*$B$2-(1-$F$2)/(1-$F$2^D$17)*($A410-$F$2^(D$17-1)*$B$4*$I$3),0.000001)</f>
        <v>1E-06</v>
      </c>
      <c r="E410" s="1">
        <f>(1-$F$2^D$17)*($M$2+$B$7*LN(D410))/(1-$F$2)+(1-$F$2^(D$17-1))*$R$4+$F$2^(D$17-1)*$M$4</f>
        <v>102.0153814750243</v>
      </c>
      <c r="F410" s="1">
        <f>MAX($B$6*$B$2-(1-$F$2)/(1-$F$2^F$17)*($A410-$F$2^(F$17-1)*$B$4*$I$3),0.000001)</f>
        <v>1E-06</v>
      </c>
      <c r="G410" s="1">
        <f>(1-$F$2^F$17)*($M$2+$B$7*LN(F410))/(1-$F$2)+(1-$F$2^(F$17-1))*$R$4+$F$2^(F$17-1)*$M$4</f>
        <v>94.91112224570067</v>
      </c>
      <c r="H410" s="1">
        <f>MAX($B$6*$B$2-(1-$F$2)/(1-$F$2^H$17)*($A410-$F$2^(H$17-1)*$B$4*$I$3),0.000001)</f>
        <v>1E-06</v>
      </c>
      <c r="I410" s="1">
        <f>(1-$F$2^H$17)*($M$2+$B$7*LN(H410))/(1-$F$2)+(1-$F$2^(H$17-1))*$R$4+$F$2^(H$17-1)*$M$4</f>
        <v>88.49952829123608</v>
      </c>
      <c r="J410" s="1">
        <f>MAX($B$6*$B$2-(1-$F$2)/(1-$F$2^J$17)*($A410-$F$2^(J$17-1)*$B$4*$I$3),0.000001)</f>
        <v>0.338426455560203</v>
      </c>
      <c r="K410" s="1">
        <f>(1-$F$2^J$17)*($M$2+$B$7*LN(J410))/(1-$F$2)+(1-$F$2^(J$17-1))*$R$4+$F$2^(J$17-1)*$M$4</f>
        <v>108.91258372600596</v>
      </c>
      <c r="L410" s="1">
        <f>MAX($B$6*$B$2-(1-$F$2)/(1-$F$2^L$17)*($A410-$F$2^(L$17-1)*$B$4*$I$3),0.000001)</f>
        <v>3.715272056647951</v>
      </c>
      <c r="M410" s="1">
        <f>(1-$F$2^L$17)*($M$2+$B$7*LN(L410))/(1-$F$2)+(1-$F$2^(L$17-1))*$R$4+$F$2^(L$17-1)*$M$4</f>
        <v>113.14932161144469</v>
      </c>
      <c r="N410" s="1">
        <f>MAX($B$6*$B$2-(1-$F$2)/(1-$F$2^N$17)*($A410-$F$2^(N$17-1)*$B$4*$I$3),0.000001)</f>
        <v>6.102214954427076</v>
      </c>
      <c r="O410" s="1">
        <f>(1-$F$2^N$17)*($M$2+$B$7*LN(N410))/(1-$F$2)+(1-$F$2^(N$17-1))*$R$4+$F$2^(N$17-1)*$M$4</f>
        <v>113.82715433232578</v>
      </c>
      <c r="P410" s="1">
        <f t="shared" si="70"/>
        <v>27</v>
      </c>
      <c r="Q410" s="1">
        <f>$R$3/(1-$B$4)</f>
        <v>115.82106318787385</v>
      </c>
      <c r="R410" s="1">
        <f>LN((1-$B$6)*$B$3*$B$2)+$B$7*LN($B$6*$B$3*$B$2+$F$2*Y410)+$B$4*$R$3/(1-$B$4)</f>
        <v>116.65821969959747</v>
      </c>
      <c r="T410" s="1">
        <f t="shared" si="83"/>
        <v>115.82106318787385</v>
      </c>
      <c r="U410" s="1">
        <f t="shared" si="84"/>
        <v>0</v>
      </c>
      <c r="V410" s="1">
        <f t="shared" si="80"/>
        <v>27</v>
      </c>
      <c r="W410" s="1"/>
      <c r="X410" s="1">
        <f t="shared" si="81"/>
        <v>113.82715433232578</v>
      </c>
      <c r="Y410" s="1">
        <f>IF(X410=C410,$I$3,(Z410-$B$6*$B$2+A410)/$F$2)</f>
        <v>129.69360343498997</v>
      </c>
      <c r="Z410" s="1">
        <f t="shared" si="82"/>
        <v>6.102214954427076</v>
      </c>
      <c r="AA410" s="1">
        <f t="shared" si="85"/>
      </c>
      <c r="AB410" s="1">
        <f t="shared" si="86"/>
      </c>
      <c r="AC410" s="1">
        <f t="shared" si="87"/>
      </c>
      <c r="AD410" s="1">
        <f t="shared" si="88"/>
      </c>
      <c r="AE410" s="1">
        <f t="shared" si="89"/>
      </c>
      <c r="AF410">
        <f t="shared" si="90"/>
      </c>
      <c r="AG410">
        <f t="shared" si="91"/>
        <v>6.102214954427076</v>
      </c>
    </row>
    <row r="411" spans="1:33" ht="12.75">
      <c r="A411" s="1">
        <f>A410+$I$3/100</f>
        <v>141.2457230425614</v>
      </c>
      <c r="B411" s="1">
        <f>MAX($B$6*$B$2-A411+$B$4*$I$3,0.00001)</f>
        <v>1E-05</v>
      </c>
      <c r="C411" s="1">
        <f>$M$2+$B$7*LN(B411)+$M$4</f>
        <v>111.03842940027327</v>
      </c>
      <c r="D411" s="1">
        <f>MAX($B$6*$B$2-(1-$F$2)/(1-$F$2^D$17)*($A411-$F$2^(D$17-1)*$B$4*$I$3),0.000001)</f>
        <v>1E-06</v>
      </c>
      <c r="E411" s="1">
        <f>(1-$F$2^D$17)*($M$2+$B$7*LN(D411))/(1-$F$2)+(1-$F$2^(D$17-1))*$R$4+$F$2^(D$17-1)*$M$4</f>
        <v>102.0153814750243</v>
      </c>
      <c r="F411" s="1">
        <f>MAX($B$6*$B$2-(1-$F$2)/(1-$F$2^F$17)*($A411-$F$2^(F$17-1)*$B$4*$I$3),0.000001)</f>
        <v>1E-06</v>
      </c>
      <c r="G411" s="1">
        <f>(1-$F$2^F$17)*($M$2+$B$7*LN(F411))/(1-$F$2)+(1-$F$2^(F$17-1))*$R$4+$F$2^(F$17-1)*$M$4</f>
        <v>94.91112224570067</v>
      </c>
      <c r="H411" s="1">
        <f>MAX($B$6*$B$2-(1-$F$2)/(1-$F$2^H$17)*($A411-$F$2^(H$17-1)*$B$4*$I$3),0.000001)</f>
        <v>1E-06</v>
      </c>
      <c r="I411" s="1">
        <f>(1-$F$2^H$17)*($M$2+$B$7*LN(H411))/(1-$F$2)+(1-$F$2^(H$17-1))*$R$4+$F$2^(H$17-1)*$M$4</f>
        <v>88.49952829123608</v>
      </c>
      <c r="J411" s="1">
        <f>MAX($B$6*$B$2-(1-$F$2)/(1-$F$2^J$17)*($A411-$F$2^(J$17-1)*$B$4*$I$3),0.000001)</f>
        <v>0.2656626247871685</v>
      </c>
      <c r="K411" s="1">
        <f>(1-$F$2^J$17)*($M$2+$B$7*LN(J411))/(1-$F$2)+(1-$F$2^(J$17-1))*$R$4+$F$2^(J$17-1)*$M$4</f>
        <v>108.41444212531695</v>
      </c>
      <c r="L411" s="1">
        <f>MAX($B$6*$B$2-(1-$F$2)/(1-$F$2^L$17)*($A411-$F$2^(L$17-1)*$B$4*$I$3),0.000001)</f>
        <v>3.651749641241828</v>
      </c>
      <c r="M411" s="1">
        <f>(1-$F$2^L$17)*($M$2+$B$7*LN(L411))/(1-$F$2)+(1-$F$2^(L$17-1))*$R$4+$F$2^(L$17-1)*$M$4</f>
        <v>113.10867176256743</v>
      </c>
      <c r="N411" s="1">
        <f>MAX($B$6*$B$2-(1-$F$2)/(1-$F$2^N$17)*($A411-$F$2^(N$17-1)*$B$4*$I$3),0.000001)</f>
        <v>6.045224887070379</v>
      </c>
      <c r="O411" s="1">
        <f>(1-$F$2^N$17)*($M$2+$B$7*LN(N411))/(1-$F$2)+(1-$F$2^(N$17-1))*$R$4+$F$2^(N$17-1)*$M$4</f>
        <v>113.80250196952869</v>
      </c>
      <c r="P411" s="1">
        <f t="shared" si="70"/>
        <v>27</v>
      </c>
      <c r="Q411" s="1">
        <f>$R$3/(1-$B$4)</f>
        <v>115.82106318787385</v>
      </c>
      <c r="R411" s="1">
        <f>LN((1-$B$6)*$B$3*$B$2)+$B$7*LN($B$6*$B$3*$B$2+$F$2*Y411)+$B$4*$R$3/(1-$B$4)</f>
        <v>116.65906062132255</v>
      </c>
      <c r="T411" s="1">
        <f t="shared" si="83"/>
        <v>115.82106318787385</v>
      </c>
      <c r="U411" s="1">
        <f t="shared" si="84"/>
        <v>0</v>
      </c>
      <c r="V411" s="1">
        <f t="shared" si="80"/>
        <v>27</v>
      </c>
      <c r="W411" s="1"/>
      <c r="X411" s="1">
        <f t="shared" si="81"/>
        <v>113.80250196952869</v>
      </c>
      <c r="Y411" s="1">
        <f>IF(X411=C411,$I$3,(Z411-$B$6*$B$2+A411)/$F$2)</f>
        <v>129.96226917410723</v>
      </c>
      <c r="Z411" s="1">
        <f t="shared" si="82"/>
        <v>6.045224887070379</v>
      </c>
      <c r="AA411" s="1">
        <f t="shared" si="85"/>
      </c>
      <c r="AB411" s="1">
        <f t="shared" si="86"/>
      </c>
      <c r="AC411" s="1">
        <f t="shared" si="87"/>
      </c>
      <c r="AD411" s="1">
        <f t="shared" si="88"/>
      </c>
      <c r="AE411" s="1">
        <f t="shared" si="89"/>
      </c>
      <c r="AF411">
        <f t="shared" si="90"/>
      </c>
      <c r="AG411">
        <f t="shared" si="91"/>
        <v>6.045224887070379</v>
      </c>
    </row>
    <row r="412" spans="1:33" ht="12.75">
      <c r="A412" s="1">
        <f>A411+$I$3/100</f>
        <v>141.54518393947143</v>
      </c>
      <c r="B412" s="1">
        <f>MAX($B$6*$B$2-A412+$B$4*$I$3,0.00001)</f>
        <v>1E-05</v>
      </c>
      <c r="C412" s="1">
        <f>$M$2+$B$7*LN(B412)+$M$4</f>
        <v>111.03842940027327</v>
      </c>
      <c r="D412" s="1">
        <f>MAX($B$6*$B$2-(1-$F$2)/(1-$F$2^D$17)*($A412-$F$2^(D$17-1)*$B$4*$I$3),0.000001)</f>
        <v>1E-06</v>
      </c>
      <c r="E412" s="1">
        <f>(1-$F$2^D$17)*($M$2+$B$7*LN(D412))/(1-$F$2)+(1-$F$2^(D$17-1))*$R$4+$F$2^(D$17-1)*$M$4</f>
        <v>102.0153814750243</v>
      </c>
      <c r="F412" s="1">
        <f>MAX($B$6*$B$2-(1-$F$2)/(1-$F$2^F$17)*($A412-$F$2^(F$17-1)*$B$4*$I$3),0.000001)</f>
        <v>1E-06</v>
      </c>
      <c r="G412" s="1">
        <f>(1-$F$2^F$17)*($M$2+$B$7*LN(F412))/(1-$F$2)+(1-$F$2^(F$17-1))*$R$4+$F$2^(F$17-1)*$M$4</f>
        <v>94.91112224570067</v>
      </c>
      <c r="H412" s="1">
        <f>MAX($B$6*$B$2-(1-$F$2)/(1-$F$2^H$17)*($A412-$F$2^(H$17-1)*$B$4*$I$3),0.000001)</f>
        <v>1E-06</v>
      </c>
      <c r="I412" s="1">
        <f>(1-$F$2^H$17)*($M$2+$B$7*LN(H412))/(1-$F$2)+(1-$F$2^(H$17-1))*$R$4+$F$2^(H$17-1)*$M$4</f>
        <v>88.49952829123608</v>
      </c>
      <c r="J412" s="1">
        <f>MAX($B$6*$B$2-(1-$F$2)/(1-$F$2^J$17)*($A412-$F$2^(J$17-1)*$B$4*$I$3),0.000001)</f>
        <v>0.192898794014134</v>
      </c>
      <c r="K412" s="1">
        <f>(1-$F$2^J$17)*($M$2+$B$7*LN(J412))/(1-$F$2)+(1-$F$2^(J$17-1))*$R$4+$F$2^(J$17-1)*$M$4</f>
        <v>107.75583258539129</v>
      </c>
      <c r="L412" s="1">
        <f>MAX($B$6*$B$2-(1-$F$2)/(1-$F$2^L$17)*($A412-$F$2^(L$17-1)*$B$4*$I$3),0.000001)</f>
        <v>3.588227225835702</v>
      </c>
      <c r="M412" s="1">
        <f>(1-$F$2^L$17)*($M$2+$B$7*LN(L412))/(1-$F$2)+(1-$F$2^(L$17-1))*$R$4+$F$2^(L$17-1)*$M$4</f>
        <v>113.06730856666769</v>
      </c>
      <c r="N412" s="1">
        <f>MAX($B$6*$B$2-(1-$F$2)/(1-$F$2^N$17)*($A412-$F$2^(N$17-1)*$B$4*$I$3),0.000001)</f>
        <v>5.9882348197136785</v>
      </c>
      <c r="O412" s="1">
        <f>(1-$F$2^N$17)*($M$2+$B$7*LN(N412))/(1-$F$2)+(1-$F$2^(N$17-1))*$R$4+$F$2^(N$17-1)*$M$4</f>
        <v>113.77761609770589</v>
      </c>
      <c r="P412" s="1">
        <f t="shared" si="70"/>
        <v>27</v>
      </c>
      <c r="Q412" s="1">
        <f>$R$3/(1-$B$4)</f>
        <v>115.82106318787385</v>
      </c>
      <c r="R412" s="1">
        <f>LN((1-$B$6)*$B$3*$B$2)+$B$7*LN($B$6*$B$3*$B$2+$F$2*Y412)+$B$4*$R$3/(1-$B$4)</f>
        <v>116.65990013112325</v>
      </c>
      <c r="T412" s="1">
        <f t="shared" si="83"/>
        <v>115.82106318787385</v>
      </c>
      <c r="U412" s="1">
        <f t="shared" si="84"/>
        <v>0</v>
      </c>
      <c r="V412" s="1">
        <f t="shared" si="80"/>
        <v>27</v>
      </c>
      <c r="W412" s="1"/>
      <c r="X412" s="1">
        <f t="shared" si="81"/>
        <v>113.77761609770589</v>
      </c>
      <c r="Y412" s="1">
        <f>IF(X412=C412,$I$3,(Z412-$B$6*$B$2+A412)/$F$2)</f>
        <v>130.2309349132245</v>
      </c>
      <c r="Z412" s="1">
        <f t="shared" si="82"/>
        <v>5.9882348197136785</v>
      </c>
      <c r="AA412" s="1">
        <f t="shared" si="85"/>
      </c>
      <c r="AB412" s="1">
        <f t="shared" si="86"/>
      </c>
      <c r="AC412" s="1">
        <f t="shared" si="87"/>
      </c>
      <c r="AD412" s="1">
        <f t="shared" si="88"/>
      </c>
      <c r="AE412" s="1">
        <f t="shared" si="89"/>
      </c>
      <c r="AF412">
        <f t="shared" si="90"/>
      </c>
      <c r="AG412">
        <f t="shared" si="91"/>
        <v>5.9882348197136785</v>
      </c>
    </row>
    <row r="413" spans="1:33" ht="12.75">
      <c r="A413" s="1">
        <f>A412+$I$3/100</f>
        <v>141.84464483638146</v>
      </c>
      <c r="B413" s="1">
        <f>MAX($B$6*$B$2-A413+$B$4*$I$3,0.00001)</f>
        <v>1E-05</v>
      </c>
      <c r="C413" s="1">
        <f>$M$2+$B$7*LN(B413)+$M$4</f>
        <v>111.03842940027327</v>
      </c>
      <c r="D413" s="1">
        <f>MAX($B$6*$B$2-(1-$F$2)/(1-$F$2^D$17)*($A413-$F$2^(D$17-1)*$B$4*$I$3),0.000001)</f>
        <v>1E-06</v>
      </c>
      <c r="E413" s="1">
        <f>(1-$F$2^D$17)*($M$2+$B$7*LN(D413))/(1-$F$2)+(1-$F$2^(D$17-1))*$R$4+$F$2^(D$17-1)*$M$4</f>
        <v>102.0153814750243</v>
      </c>
      <c r="F413" s="1">
        <f>MAX($B$6*$B$2-(1-$F$2)/(1-$F$2^F$17)*($A413-$F$2^(F$17-1)*$B$4*$I$3),0.000001)</f>
        <v>1E-06</v>
      </c>
      <c r="G413" s="1">
        <f>(1-$F$2^F$17)*($M$2+$B$7*LN(F413))/(1-$F$2)+(1-$F$2^(F$17-1))*$R$4+$F$2^(F$17-1)*$M$4</f>
        <v>94.91112224570067</v>
      </c>
      <c r="H413" s="1">
        <f>MAX($B$6*$B$2-(1-$F$2)/(1-$F$2^H$17)*($A413-$F$2^(H$17-1)*$B$4*$I$3),0.000001)</f>
        <v>1E-06</v>
      </c>
      <c r="I413" s="1">
        <f>(1-$F$2^H$17)*($M$2+$B$7*LN(H413))/(1-$F$2)+(1-$F$2^(H$17-1))*$R$4+$F$2^(H$17-1)*$M$4</f>
        <v>88.49952829123608</v>
      </c>
      <c r="J413" s="1">
        <f>MAX($B$6*$B$2-(1-$F$2)/(1-$F$2^J$17)*($A413-$F$2^(J$17-1)*$B$4*$I$3),0.000001)</f>
        <v>0.12013496324109951</v>
      </c>
      <c r="K413" s="1">
        <f>(1-$F$2^J$17)*($M$2+$B$7*LN(J413))/(1-$F$2)+(1-$F$2^(J$17-1))*$R$4+$F$2^(J$17-1)*$M$4</f>
        <v>106.78138095629188</v>
      </c>
      <c r="L413" s="1">
        <f>MAX($B$6*$B$2-(1-$F$2)/(1-$F$2^L$17)*($A413-$F$2^(L$17-1)*$B$4*$I$3),0.000001)</f>
        <v>3.5247048104295793</v>
      </c>
      <c r="M413" s="1">
        <f>(1-$F$2^L$17)*($M$2+$B$7*LN(L413))/(1-$F$2)+(1-$F$2^(L$17-1))*$R$4+$F$2^(L$17-1)*$M$4</f>
        <v>113.02520653941514</v>
      </c>
      <c r="N413" s="1">
        <f>MAX($B$6*$B$2-(1-$F$2)/(1-$F$2^N$17)*($A413-$F$2^(N$17-1)*$B$4*$I$3),0.000001)</f>
        <v>5.931244752356978</v>
      </c>
      <c r="O413" s="1">
        <f>(1-$F$2^N$17)*($M$2+$B$7*LN(N413))/(1-$F$2)+(1-$F$2^(N$17-1))*$R$4+$F$2^(N$17-1)*$M$4</f>
        <v>113.75249225089175</v>
      </c>
      <c r="P413" s="1">
        <f t="shared" si="70"/>
        <v>27</v>
      </c>
      <c r="Q413" s="1">
        <f>$R$3/(1-$B$4)</f>
        <v>115.82106318787385</v>
      </c>
      <c r="R413" s="1">
        <f>LN((1-$B$6)*$B$3*$B$2)+$B$7*LN($B$6*$B$3*$B$2+$F$2*Y413)+$B$4*$R$3/(1-$B$4)</f>
        <v>116.66073823373291</v>
      </c>
      <c r="T413" s="1">
        <f t="shared" si="83"/>
        <v>115.82106318787385</v>
      </c>
      <c r="U413" s="1">
        <f t="shared" si="84"/>
        <v>0</v>
      </c>
      <c r="V413" s="1">
        <f t="shared" si="80"/>
        <v>27</v>
      </c>
      <c r="W413" s="1"/>
      <c r="X413" s="1">
        <f t="shared" si="81"/>
        <v>113.75249225089175</v>
      </c>
      <c r="Y413" s="1">
        <f>IF(X413=C413,$I$3,(Z413-$B$6*$B$2+A413)/$F$2)</f>
        <v>130.49960065234177</v>
      </c>
      <c r="Z413" s="1">
        <f t="shared" si="82"/>
        <v>5.931244752356978</v>
      </c>
      <c r="AA413" s="1">
        <f t="shared" si="85"/>
      </c>
      <c r="AB413" s="1">
        <f t="shared" si="86"/>
      </c>
      <c r="AC413" s="1">
        <f t="shared" si="87"/>
      </c>
      <c r="AD413" s="1">
        <f t="shared" si="88"/>
      </c>
      <c r="AE413" s="1">
        <f t="shared" si="89"/>
      </c>
      <c r="AF413">
        <f t="shared" si="90"/>
      </c>
      <c r="AG413">
        <f t="shared" si="91"/>
        <v>5.931244752356978</v>
      </c>
    </row>
    <row r="414" spans="1:33" ht="12.75">
      <c r="A414" s="1">
        <f>A413+$I$3/100</f>
        <v>142.1441057332915</v>
      </c>
      <c r="B414" s="1">
        <f>MAX($B$6*$B$2-A414+$B$4*$I$3,0.00001)</f>
        <v>1E-05</v>
      </c>
      <c r="C414" s="1">
        <f>$M$2+$B$7*LN(B414)+$M$4</f>
        <v>111.03842940027327</v>
      </c>
      <c r="D414" s="1">
        <f>MAX($B$6*$B$2-(1-$F$2)/(1-$F$2^D$17)*($A414-$F$2^(D$17-1)*$B$4*$I$3),0.000001)</f>
        <v>1E-06</v>
      </c>
      <c r="E414" s="1">
        <f>(1-$F$2^D$17)*($M$2+$B$7*LN(D414))/(1-$F$2)+(1-$F$2^(D$17-1))*$R$4+$F$2^(D$17-1)*$M$4</f>
        <v>102.0153814750243</v>
      </c>
      <c r="F414" s="1">
        <f>MAX($B$6*$B$2-(1-$F$2)/(1-$F$2^F$17)*($A414-$F$2^(F$17-1)*$B$4*$I$3),0.000001)</f>
        <v>1E-06</v>
      </c>
      <c r="G414" s="1">
        <f>(1-$F$2^F$17)*($M$2+$B$7*LN(F414))/(1-$F$2)+(1-$F$2^(F$17-1))*$R$4+$F$2^(F$17-1)*$M$4</f>
        <v>94.91112224570067</v>
      </c>
      <c r="H414" s="1">
        <f>MAX($B$6*$B$2-(1-$F$2)/(1-$F$2^H$17)*($A414-$F$2^(H$17-1)*$B$4*$I$3),0.000001)</f>
        <v>1E-06</v>
      </c>
      <c r="I414" s="1">
        <f>(1-$F$2^H$17)*($M$2+$B$7*LN(H414))/(1-$F$2)+(1-$F$2^(H$17-1))*$R$4+$F$2^(H$17-1)*$M$4</f>
        <v>88.49952829123608</v>
      </c>
      <c r="J414" s="1">
        <f>MAX($B$6*$B$2-(1-$F$2)/(1-$F$2^J$17)*($A414-$F$2^(J$17-1)*$B$4*$I$3),0.000001)</f>
        <v>0.047371132468065014</v>
      </c>
      <c r="K414" s="1">
        <f>(1-$F$2^J$17)*($M$2+$B$7*LN(J414))/(1-$F$2)+(1-$F$2^(J$17-1))*$R$4+$F$2^(J$17-1)*$M$4</f>
        <v>104.86642444225127</v>
      </c>
      <c r="L414" s="1">
        <f>MAX($B$6*$B$2-(1-$F$2)/(1-$F$2^L$17)*($A414-$F$2^(L$17-1)*$B$4*$I$3),0.000001)</f>
        <v>3.4611823950234566</v>
      </c>
      <c r="M414" s="1">
        <f>(1-$F$2^L$17)*($M$2+$B$7*LN(L414))/(1-$F$2)+(1-$F$2^(L$17-1))*$R$4+$F$2^(L$17-1)*$M$4</f>
        <v>112.98233880596166</v>
      </c>
      <c r="N414" s="1">
        <f>MAX($B$6*$B$2-(1-$F$2)/(1-$F$2^N$17)*($A414-$F$2^(N$17-1)*$B$4*$I$3),0.000001)</f>
        <v>5.874254685000281</v>
      </c>
      <c r="O414" s="1">
        <f>(1-$F$2^N$17)*($M$2+$B$7*LN(N414))/(1-$F$2)+(1-$F$2^(N$17-1))*$R$4+$F$2^(N$17-1)*$M$4</f>
        <v>113.72712583376224</v>
      </c>
      <c r="P414" s="1">
        <f t="shared" si="70"/>
        <v>27</v>
      </c>
      <c r="Q414" s="1">
        <f>$R$3/(1-$B$4)</f>
        <v>115.82106318787385</v>
      </c>
      <c r="R414" s="1">
        <f>LN((1-$B$6)*$B$3*$B$2)+$B$7*LN($B$6*$B$3*$B$2+$F$2*Y414)+$B$4*$R$3/(1-$B$4)</f>
        <v>116.66157493386112</v>
      </c>
      <c r="T414" s="1">
        <f t="shared" si="83"/>
        <v>115.82106318787385</v>
      </c>
      <c r="U414" s="1">
        <f t="shared" si="84"/>
        <v>0</v>
      </c>
      <c r="V414" s="1">
        <f t="shared" si="80"/>
        <v>27</v>
      </c>
      <c r="W414" s="1"/>
      <c r="X414" s="1">
        <f t="shared" si="81"/>
        <v>113.72712583376224</v>
      </c>
      <c r="Y414" s="1">
        <f>IF(X414=C414,$I$3,(Z414-$B$6*$B$2+A414)/$F$2)</f>
        <v>130.76826639145904</v>
      </c>
      <c r="Z414" s="1">
        <f t="shared" si="82"/>
        <v>5.874254685000281</v>
      </c>
      <c r="AA414" s="1">
        <f t="shared" si="85"/>
      </c>
      <c r="AB414" s="1">
        <f t="shared" si="86"/>
      </c>
      <c r="AC414" s="1">
        <f t="shared" si="87"/>
      </c>
      <c r="AD414" s="1">
        <f t="shared" si="88"/>
      </c>
      <c r="AE414" s="1">
        <f t="shared" si="89"/>
      </c>
      <c r="AF414">
        <f t="shared" si="90"/>
      </c>
      <c r="AG414">
        <f t="shared" si="91"/>
        <v>5.874254685000281</v>
      </c>
    </row>
    <row r="415" spans="1:33" ht="12.75">
      <c r="A415" s="1">
        <f>A414+$I$3/100</f>
        <v>142.44356663020153</v>
      </c>
      <c r="B415" s="1">
        <f>MAX($B$6*$B$2-A415+$B$4*$I$3,0.00001)</f>
        <v>1E-05</v>
      </c>
      <c r="C415" s="1">
        <f>$M$2+$B$7*LN(B415)+$M$4</f>
        <v>111.03842940027327</v>
      </c>
      <c r="D415" s="1">
        <f>MAX($B$6*$B$2-(1-$F$2)/(1-$F$2^D$17)*($A415-$F$2^(D$17-1)*$B$4*$I$3),0.000001)</f>
        <v>1E-06</v>
      </c>
      <c r="E415" s="1">
        <f>(1-$F$2^D$17)*($M$2+$B$7*LN(D415))/(1-$F$2)+(1-$F$2^(D$17-1))*$R$4+$F$2^(D$17-1)*$M$4</f>
        <v>102.0153814750243</v>
      </c>
      <c r="F415" s="1">
        <f>MAX($B$6*$B$2-(1-$F$2)/(1-$F$2^F$17)*($A415-$F$2^(F$17-1)*$B$4*$I$3),0.000001)</f>
        <v>1E-06</v>
      </c>
      <c r="G415" s="1">
        <f>(1-$F$2^F$17)*($M$2+$B$7*LN(F415))/(1-$F$2)+(1-$F$2^(F$17-1))*$R$4+$F$2^(F$17-1)*$M$4</f>
        <v>94.91112224570067</v>
      </c>
      <c r="H415" s="1">
        <f>MAX($B$6*$B$2-(1-$F$2)/(1-$F$2^H$17)*($A415-$F$2^(H$17-1)*$B$4*$I$3),0.000001)</f>
        <v>1E-06</v>
      </c>
      <c r="I415" s="1">
        <f>(1-$F$2^H$17)*($M$2+$B$7*LN(H415))/(1-$F$2)+(1-$F$2^(H$17-1))*$R$4+$F$2^(H$17-1)*$M$4</f>
        <v>88.49952829123608</v>
      </c>
      <c r="J415" s="1">
        <f>MAX($B$6*$B$2-(1-$F$2)/(1-$F$2^J$17)*($A415-$F$2^(J$17-1)*$B$4*$I$3),0.000001)</f>
        <v>1E-06</v>
      </c>
      <c r="K415" s="1">
        <f>(1-$F$2^J$17)*($M$2+$B$7*LN(J415))/(1-$F$2)+(1-$F$2^(J$17-1))*$R$4+$F$2^(J$17-1)*$M$4</f>
        <v>82.7130647473318</v>
      </c>
      <c r="L415" s="1">
        <f>MAX($B$6*$B$2-(1-$F$2)/(1-$F$2^L$17)*($A415-$F$2^(L$17-1)*$B$4*$I$3),0.000001)</f>
        <v>3.3976599796173304</v>
      </c>
      <c r="M415" s="1">
        <f>(1-$F$2^L$17)*($M$2+$B$7*LN(L415))/(1-$F$2)+(1-$F$2^(L$17-1))*$R$4+$F$2^(L$17-1)*$M$4</f>
        <v>112.93867699790215</v>
      </c>
      <c r="N415" s="1">
        <f>MAX($B$6*$B$2-(1-$F$2)/(1-$F$2^N$17)*($A415-$F$2^(N$17-1)*$B$4*$I$3),0.000001)</f>
        <v>5.8172646176435805</v>
      </c>
      <c r="O415" s="1">
        <f>(1-$F$2^N$17)*($M$2+$B$7*LN(N415))/(1-$F$2)+(1-$F$2^(N$17-1))*$R$4+$F$2^(N$17-1)*$M$4</f>
        <v>113.70151211659025</v>
      </c>
      <c r="P415" s="1">
        <f t="shared" si="70"/>
        <v>27</v>
      </c>
      <c r="Q415" s="1">
        <f>$R$3/(1-$B$4)</f>
        <v>115.82106318787385</v>
      </c>
      <c r="R415" s="1">
        <f>LN((1-$B$6)*$B$3*$B$2)+$B$7*LN($B$6*$B$3*$B$2+$F$2*Y415)+$B$4*$R$3/(1-$B$4)</f>
        <v>116.66241023619386</v>
      </c>
      <c r="T415" s="1">
        <f t="shared" si="83"/>
        <v>115.82106318787385</v>
      </c>
      <c r="U415" s="1">
        <f t="shared" si="84"/>
        <v>0</v>
      </c>
      <c r="V415" s="1">
        <f t="shared" si="80"/>
        <v>27</v>
      </c>
      <c r="W415" s="1"/>
      <c r="X415" s="1">
        <f t="shared" si="81"/>
        <v>113.70151211659025</v>
      </c>
      <c r="Y415" s="1">
        <f>IF(X415=C415,$I$3,(Z415-$B$6*$B$2+A415)/$F$2)</f>
        <v>131.0369321305763</v>
      </c>
      <c r="Z415" s="1">
        <f t="shared" si="82"/>
        <v>5.8172646176435805</v>
      </c>
      <c r="AA415" s="1">
        <f t="shared" si="85"/>
      </c>
      <c r="AB415" s="1">
        <f t="shared" si="86"/>
      </c>
      <c r="AC415" s="1">
        <f t="shared" si="87"/>
      </c>
      <c r="AD415" s="1">
        <f t="shared" si="88"/>
      </c>
      <c r="AE415" s="1">
        <f t="shared" si="89"/>
      </c>
      <c r="AF415">
        <f t="shared" si="90"/>
      </c>
      <c r="AG415">
        <f t="shared" si="91"/>
        <v>5.8172646176435805</v>
      </c>
    </row>
    <row r="416" spans="1:33" ht="12.75">
      <c r="A416" s="1">
        <f>A415+$I$3/100</f>
        <v>142.74302752711156</v>
      </c>
      <c r="B416" s="1">
        <f>MAX($B$6*$B$2-A416+$B$4*$I$3,0.00001)</f>
        <v>1E-05</v>
      </c>
      <c r="C416" s="1">
        <f>$M$2+$B$7*LN(B416)+$M$4</f>
        <v>111.03842940027327</v>
      </c>
      <c r="D416" s="1">
        <f>MAX($B$6*$B$2-(1-$F$2)/(1-$F$2^D$17)*($A416-$F$2^(D$17-1)*$B$4*$I$3),0.000001)</f>
        <v>1E-06</v>
      </c>
      <c r="E416" s="1">
        <f>(1-$F$2^D$17)*($M$2+$B$7*LN(D416))/(1-$F$2)+(1-$F$2^(D$17-1))*$R$4+$F$2^(D$17-1)*$M$4</f>
        <v>102.0153814750243</v>
      </c>
      <c r="F416" s="1">
        <f>MAX($B$6*$B$2-(1-$F$2)/(1-$F$2^F$17)*($A416-$F$2^(F$17-1)*$B$4*$I$3),0.000001)</f>
        <v>1E-06</v>
      </c>
      <c r="G416" s="1">
        <f>(1-$F$2^F$17)*($M$2+$B$7*LN(F416))/(1-$F$2)+(1-$F$2^(F$17-1))*$R$4+$F$2^(F$17-1)*$M$4</f>
        <v>94.91112224570067</v>
      </c>
      <c r="H416" s="1">
        <f>MAX($B$6*$B$2-(1-$F$2)/(1-$F$2^H$17)*($A416-$F$2^(H$17-1)*$B$4*$I$3),0.000001)</f>
        <v>1E-06</v>
      </c>
      <c r="I416" s="1">
        <f>(1-$F$2^H$17)*($M$2+$B$7*LN(H416))/(1-$F$2)+(1-$F$2^(H$17-1))*$R$4+$F$2^(H$17-1)*$M$4</f>
        <v>88.49952829123608</v>
      </c>
      <c r="J416" s="1">
        <f>MAX($B$6*$B$2-(1-$F$2)/(1-$F$2^J$17)*($A416-$F$2^(J$17-1)*$B$4*$I$3),0.000001)</f>
        <v>1E-06</v>
      </c>
      <c r="K416" s="1">
        <f>(1-$F$2^J$17)*($M$2+$B$7*LN(J416))/(1-$F$2)+(1-$F$2^(J$17-1))*$R$4+$F$2^(J$17-1)*$M$4</f>
        <v>82.7130647473318</v>
      </c>
      <c r="L416" s="1">
        <f>MAX($B$6*$B$2-(1-$F$2)/(1-$F$2^L$17)*($A416-$F$2^(L$17-1)*$B$4*$I$3),0.000001)</f>
        <v>3.3341375642112077</v>
      </c>
      <c r="M416" s="1">
        <f>(1-$F$2^L$17)*($M$2+$B$7*LN(L416))/(1-$F$2)+(1-$F$2^(L$17-1))*$R$4+$F$2^(L$17-1)*$M$4</f>
        <v>112.89419114051073</v>
      </c>
      <c r="N416" s="1">
        <f>MAX($B$6*$B$2-(1-$F$2)/(1-$F$2^N$17)*($A416-$F$2^(N$17-1)*$B$4*$I$3),0.000001)</f>
        <v>5.76027455028688</v>
      </c>
      <c r="O416" s="1">
        <f>(1-$F$2^N$17)*($M$2+$B$7*LN(N416))/(1-$F$2)+(1-$F$2^(N$17-1))*$R$4+$F$2^(N$17-1)*$M$4</f>
        <v>113.67564622995265</v>
      </c>
      <c r="P416" s="1">
        <f t="shared" si="70"/>
        <v>27</v>
      </c>
      <c r="Q416" s="1">
        <f>$R$3/(1-$B$4)</f>
        <v>115.82106318787385</v>
      </c>
      <c r="R416" s="1">
        <f>LN((1-$B$6)*$B$3*$B$2)+$B$7*LN($B$6*$B$3*$B$2+$F$2*Y416)+$B$4*$R$3/(1-$B$4)</f>
        <v>116.66324414539369</v>
      </c>
      <c r="T416" s="1">
        <f t="shared" si="83"/>
        <v>115.82106318787385</v>
      </c>
      <c r="U416" s="1">
        <f t="shared" si="84"/>
        <v>0</v>
      </c>
      <c r="V416" s="1">
        <f t="shared" si="80"/>
        <v>27</v>
      </c>
      <c r="W416" s="1"/>
      <c r="X416" s="1">
        <f t="shared" si="81"/>
        <v>113.67564622995265</v>
      </c>
      <c r="Y416" s="1">
        <f>IF(X416=C416,$I$3,(Z416-$B$6*$B$2+A416)/$F$2)</f>
        <v>131.30559786969357</v>
      </c>
      <c r="Z416" s="1">
        <f t="shared" si="82"/>
        <v>5.76027455028688</v>
      </c>
      <c r="AA416" s="1">
        <f t="shared" si="85"/>
      </c>
      <c r="AB416" s="1">
        <f t="shared" si="86"/>
      </c>
      <c r="AC416" s="1">
        <f t="shared" si="87"/>
      </c>
      <c r="AD416" s="1">
        <f t="shared" si="88"/>
      </c>
      <c r="AE416" s="1">
        <f t="shared" si="89"/>
      </c>
      <c r="AF416">
        <f t="shared" si="90"/>
      </c>
      <c r="AG416">
        <f t="shared" si="91"/>
        <v>5.76027455028688</v>
      </c>
    </row>
    <row r="417" spans="1:33" ht="12.75">
      <c r="A417" s="1">
        <f>A416+$I$3/100</f>
        <v>143.0424884240216</v>
      </c>
      <c r="B417" s="1">
        <f>MAX($B$6*$B$2-A417+$B$4*$I$3,0.00001)</f>
        <v>1E-05</v>
      </c>
      <c r="C417" s="1">
        <f>$M$2+$B$7*LN(B417)+$M$4</f>
        <v>111.03842940027327</v>
      </c>
      <c r="D417" s="1">
        <f>MAX($B$6*$B$2-(1-$F$2)/(1-$F$2^D$17)*($A417-$F$2^(D$17-1)*$B$4*$I$3),0.000001)</f>
        <v>1E-06</v>
      </c>
      <c r="E417" s="1">
        <f>(1-$F$2^D$17)*($M$2+$B$7*LN(D417))/(1-$F$2)+(1-$F$2^(D$17-1))*$R$4+$F$2^(D$17-1)*$M$4</f>
        <v>102.0153814750243</v>
      </c>
      <c r="F417" s="1">
        <f>MAX($B$6*$B$2-(1-$F$2)/(1-$F$2^F$17)*($A417-$F$2^(F$17-1)*$B$4*$I$3),0.000001)</f>
        <v>1E-06</v>
      </c>
      <c r="G417" s="1">
        <f>(1-$F$2^F$17)*($M$2+$B$7*LN(F417))/(1-$F$2)+(1-$F$2^(F$17-1))*$R$4+$F$2^(F$17-1)*$M$4</f>
        <v>94.91112224570067</v>
      </c>
      <c r="H417" s="1">
        <f>MAX($B$6*$B$2-(1-$F$2)/(1-$F$2^H$17)*($A417-$F$2^(H$17-1)*$B$4*$I$3),0.000001)</f>
        <v>1E-06</v>
      </c>
      <c r="I417" s="1">
        <f>(1-$F$2^H$17)*($M$2+$B$7*LN(H417))/(1-$F$2)+(1-$F$2^(H$17-1))*$R$4+$F$2^(H$17-1)*$M$4</f>
        <v>88.49952829123608</v>
      </c>
      <c r="J417" s="1">
        <f>MAX($B$6*$B$2-(1-$F$2)/(1-$F$2^J$17)*($A417-$F$2^(J$17-1)*$B$4*$I$3),0.000001)</f>
        <v>1E-06</v>
      </c>
      <c r="K417" s="1">
        <f>(1-$F$2^J$17)*($M$2+$B$7*LN(J417))/(1-$F$2)+(1-$F$2^(J$17-1))*$R$4+$F$2^(J$17-1)*$M$4</f>
        <v>82.7130647473318</v>
      </c>
      <c r="L417" s="1">
        <f>MAX($B$6*$B$2-(1-$F$2)/(1-$F$2^L$17)*($A417-$F$2^(L$17-1)*$B$4*$I$3),0.000001)</f>
        <v>3.270615148805085</v>
      </c>
      <c r="M417" s="1">
        <f>(1-$F$2^L$17)*($M$2+$B$7*LN(L417))/(1-$F$2)+(1-$F$2^(L$17-1))*$R$4+$F$2^(L$17-1)*$M$4</f>
        <v>112.84884952912958</v>
      </c>
      <c r="N417" s="1">
        <f>MAX($B$6*$B$2-(1-$F$2)/(1-$F$2^N$17)*($A417-$F$2^(N$17-1)*$B$4*$I$3),0.000001)</f>
        <v>5.703284482930183</v>
      </c>
      <c r="O417" s="1">
        <f>(1-$F$2^N$17)*($M$2+$B$7*LN(N417))/(1-$F$2)+(1-$F$2^(N$17-1))*$R$4+$F$2^(N$17-1)*$M$4</f>
        <v>113.64952315917414</v>
      </c>
      <c r="P417" s="1">
        <f t="shared" si="70"/>
        <v>27</v>
      </c>
      <c r="Q417" s="1">
        <f>$R$3/(1-$B$4)</f>
        <v>115.82106318787385</v>
      </c>
      <c r="R417" s="1">
        <f>LN((1-$B$6)*$B$3*$B$2)+$B$7*LN($B$6*$B$3*$B$2+$F$2*Y417)+$B$4*$R$3/(1-$B$4)</f>
        <v>116.66407666609985</v>
      </c>
      <c r="T417" s="1">
        <f t="shared" si="83"/>
        <v>115.82106318787385</v>
      </c>
      <c r="U417" s="1">
        <f t="shared" si="84"/>
        <v>0</v>
      </c>
      <c r="V417" s="1">
        <f t="shared" si="80"/>
        <v>27</v>
      </c>
      <c r="W417" s="1"/>
      <c r="X417" s="1">
        <f t="shared" si="81"/>
        <v>113.64952315917414</v>
      </c>
      <c r="Y417" s="1">
        <f>IF(X417=C417,$I$3,(Z417-$B$6*$B$2+A417)/$F$2)</f>
        <v>131.57426360881084</v>
      </c>
      <c r="Z417" s="1">
        <f t="shared" si="82"/>
        <v>5.703284482930183</v>
      </c>
      <c r="AA417" s="1">
        <f t="shared" si="85"/>
      </c>
      <c r="AB417" s="1">
        <f t="shared" si="86"/>
      </c>
      <c r="AC417" s="1">
        <f t="shared" si="87"/>
      </c>
      <c r="AD417" s="1">
        <f t="shared" si="88"/>
      </c>
      <c r="AE417" s="1">
        <f t="shared" si="89"/>
      </c>
      <c r="AF417">
        <f t="shared" si="90"/>
      </c>
      <c r="AG417">
        <f t="shared" si="91"/>
        <v>5.703284482930183</v>
      </c>
    </row>
    <row r="418" spans="1:33" ht="12.75">
      <c r="A418" s="1">
        <f>A417+$I$3/100</f>
        <v>143.34194932093163</v>
      </c>
      <c r="B418" s="1">
        <f>MAX($B$6*$B$2-A418+$B$4*$I$3,0.00001)</f>
        <v>1E-05</v>
      </c>
      <c r="C418" s="1">
        <f>$M$2+$B$7*LN(B418)+$M$4</f>
        <v>111.03842940027327</v>
      </c>
      <c r="D418" s="1">
        <f>MAX($B$6*$B$2-(1-$F$2)/(1-$F$2^D$17)*($A418-$F$2^(D$17-1)*$B$4*$I$3),0.000001)</f>
        <v>1E-06</v>
      </c>
      <c r="E418" s="1">
        <f>(1-$F$2^D$17)*($M$2+$B$7*LN(D418))/(1-$F$2)+(1-$F$2^(D$17-1))*$R$4+$F$2^(D$17-1)*$M$4</f>
        <v>102.0153814750243</v>
      </c>
      <c r="F418" s="1">
        <f>MAX($B$6*$B$2-(1-$F$2)/(1-$F$2^F$17)*($A418-$F$2^(F$17-1)*$B$4*$I$3),0.000001)</f>
        <v>1E-06</v>
      </c>
      <c r="G418" s="1">
        <f>(1-$F$2^F$17)*($M$2+$B$7*LN(F418))/(1-$F$2)+(1-$F$2^(F$17-1))*$R$4+$F$2^(F$17-1)*$M$4</f>
        <v>94.91112224570067</v>
      </c>
      <c r="H418" s="1">
        <f>MAX($B$6*$B$2-(1-$F$2)/(1-$F$2^H$17)*($A418-$F$2^(H$17-1)*$B$4*$I$3),0.000001)</f>
        <v>1E-06</v>
      </c>
      <c r="I418" s="1">
        <f>(1-$F$2^H$17)*($M$2+$B$7*LN(H418))/(1-$F$2)+(1-$F$2^(H$17-1))*$R$4+$F$2^(H$17-1)*$M$4</f>
        <v>88.49952829123608</v>
      </c>
      <c r="J418" s="1">
        <f>MAX($B$6*$B$2-(1-$F$2)/(1-$F$2^J$17)*($A418-$F$2^(J$17-1)*$B$4*$I$3),0.000001)</f>
        <v>1E-06</v>
      </c>
      <c r="K418" s="1">
        <f>(1-$F$2^J$17)*($M$2+$B$7*LN(J418))/(1-$F$2)+(1-$F$2^(J$17-1))*$R$4+$F$2^(J$17-1)*$M$4</f>
        <v>82.7130647473318</v>
      </c>
      <c r="L418" s="1">
        <f>MAX($B$6*$B$2-(1-$F$2)/(1-$F$2^L$17)*($A418-$F$2^(L$17-1)*$B$4*$I$3),0.000001)</f>
        <v>3.2070927333989587</v>
      </c>
      <c r="M418" s="1">
        <f>(1-$F$2^L$17)*($M$2+$B$7*LN(L418))/(1-$F$2)+(1-$F$2^(L$17-1))*$R$4+$F$2^(L$17-1)*$M$4</f>
        <v>112.80261859343415</v>
      </c>
      <c r="N418" s="1">
        <f>MAX($B$6*$B$2-(1-$F$2)/(1-$F$2^N$17)*($A418-$F$2^(N$17-1)*$B$4*$I$3),0.000001)</f>
        <v>5.646294415573482</v>
      </c>
      <c r="O418" s="1">
        <f>(1-$F$2^N$17)*($M$2+$B$7*LN(N418))/(1-$F$2)+(1-$F$2^(N$17-1))*$R$4+$F$2^(N$17-1)*$M$4</f>
        <v>113.62313773849216</v>
      </c>
      <c r="P418" s="1">
        <f t="shared" si="70"/>
        <v>27</v>
      </c>
      <c r="Q418" s="1">
        <f>$R$3/(1-$B$4)</f>
        <v>115.82106318787385</v>
      </c>
      <c r="R418" s="1">
        <f>LN((1-$B$6)*$B$3*$B$2)+$B$7*LN($B$6*$B$3*$B$2+$F$2*Y418)+$B$4*$R$3/(1-$B$4)</f>
        <v>116.66490780292844</v>
      </c>
      <c r="T418" s="1">
        <f t="shared" si="83"/>
        <v>115.82106318787385</v>
      </c>
      <c r="U418" s="1">
        <f t="shared" si="84"/>
        <v>0</v>
      </c>
      <c r="V418" s="1">
        <f t="shared" si="80"/>
        <v>27</v>
      </c>
      <c r="W418" s="1"/>
      <c r="X418" s="1">
        <f t="shared" si="81"/>
        <v>113.62313773849216</v>
      </c>
      <c r="Y418" s="1">
        <f>IF(X418=C418,$I$3,(Z418-$B$6*$B$2+A418)/$F$2)</f>
        <v>131.8429293479281</v>
      </c>
      <c r="Z418" s="1">
        <f t="shared" si="82"/>
        <v>5.646294415573482</v>
      </c>
      <c r="AA418" s="1">
        <f t="shared" si="85"/>
      </c>
      <c r="AB418" s="1">
        <f t="shared" si="86"/>
      </c>
      <c r="AC418" s="1">
        <f t="shared" si="87"/>
      </c>
      <c r="AD418" s="1">
        <f t="shared" si="88"/>
      </c>
      <c r="AE418" s="1">
        <f t="shared" si="89"/>
      </c>
      <c r="AF418">
        <f t="shared" si="90"/>
      </c>
      <c r="AG418">
        <f t="shared" si="91"/>
        <v>5.646294415573482</v>
      </c>
    </row>
    <row r="419" spans="1:33" ht="12.75">
      <c r="A419" s="1">
        <f>A418+$I$3/100</f>
        <v>143.64141021784167</v>
      </c>
      <c r="B419" s="1">
        <f>MAX($B$6*$B$2-A419+$B$4*$I$3,0.00001)</f>
        <v>1E-05</v>
      </c>
      <c r="C419" s="1">
        <f>$M$2+$B$7*LN(B419)+$M$4</f>
        <v>111.03842940027327</v>
      </c>
      <c r="D419" s="1">
        <f>MAX($B$6*$B$2-(1-$F$2)/(1-$F$2^D$17)*($A419-$F$2^(D$17-1)*$B$4*$I$3),0.000001)</f>
        <v>1E-06</v>
      </c>
      <c r="E419" s="1">
        <f>(1-$F$2^D$17)*($M$2+$B$7*LN(D419))/(1-$F$2)+(1-$F$2^(D$17-1))*$R$4+$F$2^(D$17-1)*$M$4</f>
        <v>102.0153814750243</v>
      </c>
      <c r="F419" s="1">
        <f>MAX($B$6*$B$2-(1-$F$2)/(1-$F$2^F$17)*($A419-$F$2^(F$17-1)*$B$4*$I$3),0.000001)</f>
        <v>1E-06</v>
      </c>
      <c r="G419" s="1">
        <f>(1-$F$2^F$17)*($M$2+$B$7*LN(F419))/(1-$F$2)+(1-$F$2^(F$17-1))*$R$4+$F$2^(F$17-1)*$M$4</f>
        <v>94.91112224570067</v>
      </c>
      <c r="H419" s="1">
        <f>MAX($B$6*$B$2-(1-$F$2)/(1-$F$2^H$17)*($A419-$F$2^(H$17-1)*$B$4*$I$3),0.000001)</f>
        <v>1E-06</v>
      </c>
      <c r="I419" s="1">
        <f>(1-$F$2^H$17)*($M$2+$B$7*LN(H419))/(1-$F$2)+(1-$F$2^(H$17-1))*$R$4+$F$2^(H$17-1)*$M$4</f>
        <v>88.49952829123608</v>
      </c>
      <c r="J419" s="1">
        <f>MAX($B$6*$B$2-(1-$F$2)/(1-$F$2^J$17)*($A419-$F$2^(J$17-1)*$B$4*$I$3),0.000001)</f>
        <v>1E-06</v>
      </c>
      <c r="K419" s="1">
        <f>(1-$F$2^J$17)*($M$2+$B$7*LN(J419))/(1-$F$2)+(1-$F$2^(J$17-1))*$R$4+$F$2^(J$17-1)*$M$4</f>
        <v>82.7130647473318</v>
      </c>
      <c r="L419" s="1">
        <f>MAX($B$6*$B$2-(1-$F$2)/(1-$F$2^L$17)*($A419-$F$2^(L$17-1)*$B$4*$I$3),0.000001)</f>
        <v>3.143570317992836</v>
      </c>
      <c r="M419" s="1">
        <f>(1-$F$2^L$17)*($M$2+$B$7*LN(L419))/(1-$F$2)+(1-$F$2^(L$17-1))*$R$4+$F$2^(L$17-1)*$M$4</f>
        <v>112.75546274811866</v>
      </c>
      <c r="N419" s="1">
        <f>MAX($B$6*$B$2-(1-$F$2)/(1-$F$2^N$17)*($A419-$F$2^(N$17-1)*$B$4*$I$3),0.000001)</f>
        <v>5.589304348216782</v>
      </c>
      <c r="O419" s="1">
        <f>(1-$F$2^N$17)*($M$2+$B$7*LN(N419))/(1-$F$2)+(1-$F$2^(N$17-1))*$R$4+$F$2^(N$17-1)*$M$4</f>
        <v>113.59648464492578</v>
      </c>
      <c r="P419" s="1">
        <f t="shared" si="70"/>
        <v>27</v>
      </c>
      <c r="Q419" s="1">
        <f>$R$3/(1-$B$4)</f>
        <v>115.82106318787385</v>
      </c>
      <c r="R419" s="1">
        <f>LN((1-$B$6)*$B$3*$B$2)+$B$7*LN($B$6*$B$3*$B$2+$F$2*Y419)+$B$4*$R$3/(1-$B$4)</f>
        <v>116.6657375604726</v>
      </c>
      <c r="T419" s="1">
        <f t="shared" si="83"/>
        <v>115.82106318787385</v>
      </c>
      <c r="U419" s="1">
        <f t="shared" si="84"/>
        <v>0</v>
      </c>
      <c r="V419" s="1">
        <f t="shared" si="80"/>
        <v>27</v>
      </c>
      <c r="W419" s="1"/>
      <c r="X419" s="1">
        <f t="shared" si="81"/>
        <v>113.59648464492578</v>
      </c>
      <c r="Y419" s="1">
        <f>IF(X419=C419,$I$3,(Z419-$B$6*$B$2+A419)/$F$2)</f>
        <v>132.11159508704537</v>
      </c>
      <c r="Z419" s="1">
        <f t="shared" si="82"/>
        <v>5.589304348216782</v>
      </c>
      <c r="AA419" s="1">
        <f t="shared" si="85"/>
      </c>
      <c r="AB419" s="1">
        <f t="shared" si="86"/>
      </c>
      <c r="AC419" s="1">
        <f t="shared" si="87"/>
      </c>
      <c r="AD419" s="1">
        <f t="shared" si="88"/>
      </c>
      <c r="AE419" s="1">
        <f t="shared" si="89"/>
      </c>
      <c r="AF419">
        <f t="shared" si="90"/>
      </c>
      <c r="AG419">
        <f t="shared" si="91"/>
        <v>5.589304348216782</v>
      </c>
    </row>
    <row r="420" spans="1:33" ht="12.75">
      <c r="A420" s="1">
        <f>A419+$I$3/100</f>
        <v>143.9408711147517</v>
      </c>
      <c r="B420" s="1">
        <f>MAX($B$6*$B$2-A420+$B$4*$I$3,0.00001)</f>
        <v>1E-05</v>
      </c>
      <c r="C420" s="1">
        <f>$M$2+$B$7*LN(B420)+$M$4</f>
        <v>111.03842940027327</v>
      </c>
      <c r="D420" s="1">
        <f>MAX($B$6*$B$2-(1-$F$2)/(1-$F$2^D$17)*($A420-$F$2^(D$17-1)*$B$4*$I$3),0.000001)</f>
        <v>1E-06</v>
      </c>
      <c r="E420" s="1">
        <f>(1-$F$2^D$17)*($M$2+$B$7*LN(D420))/(1-$F$2)+(1-$F$2^(D$17-1))*$R$4+$F$2^(D$17-1)*$M$4</f>
        <v>102.0153814750243</v>
      </c>
      <c r="F420" s="1">
        <f>MAX($B$6*$B$2-(1-$F$2)/(1-$F$2^F$17)*($A420-$F$2^(F$17-1)*$B$4*$I$3),0.000001)</f>
        <v>1E-06</v>
      </c>
      <c r="G420" s="1">
        <f>(1-$F$2^F$17)*($M$2+$B$7*LN(F420))/(1-$F$2)+(1-$F$2^(F$17-1))*$R$4+$F$2^(F$17-1)*$M$4</f>
        <v>94.91112224570067</v>
      </c>
      <c r="H420" s="1">
        <f>MAX($B$6*$B$2-(1-$F$2)/(1-$F$2^H$17)*($A420-$F$2^(H$17-1)*$B$4*$I$3),0.000001)</f>
        <v>1E-06</v>
      </c>
      <c r="I420" s="1">
        <f>(1-$F$2^H$17)*($M$2+$B$7*LN(H420))/(1-$F$2)+(1-$F$2^(H$17-1))*$R$4+$F$2^(H$17-1)*$M$4</f>
        <v>88.49952829123608</v>
      </c>
      <c r="J420" s="1">
        <f>MAX($B$6*$B$2-(1-$F$2)/(1-$F$2^J$17)*($A420-$F$2^(J$17-1)*$B$4*$I$3),0.000001)</f>
        <v>1E-06</v>
      </c>
      <c r="K420" s="1">
        <f>(1-$F$2^J$17)*($M$2+$B$7*LN(J420))/(1-$F$2)+(1-$F$2^(J$17-1))*$R$4+$F$2^(J$17-1)*$M$4</f>
        <v>82.7130647473318</v>
      </c>
      <c r="L420" s="1">
        <f>MAX($B$6*$B$2-(1-$F$2)/(1-$F$2^L$17)*($A420-$F$2^(L$17-1)*$B$4*$I$3),0.000001)</f>
        <v>3.0800479025867133</v>
      </c>
      <c r="M420" s="1">
        <f>(1-$F$2^L$17)*($M$2+$B$7*LN(L420))/(1-$F$2)+(1-$F$2^(L$17-1))*$R$4+$F$2^(L$17-1)*$M$4</f>
        <v>112.70734422833866</v>
      </c>
      <c r="N420" s="1">
        <f>MAX($B$6*$B$2-(1-$F$2)/(1-$F$2^N$17)*($A420-$F$2^(N$17-1)*$B$4*$I$3),0.000001)</f>
        <v>5.532314280860085</v>
      </c>
      <c r="O420" s="1">
        <f>(1-$F$2^N$17)*($M$2+$B$7*LN(N420))/(1-$F$2)+(1-$F$2^(N$17-1))*$R$4+$F$2^(N$17-1)*$M$4</f>
        <v>113.56955839183038</v>
      </c>
      <c r="P420" s="1">
        <f t="shared" si="70"/>
        <v>27</v>
      </c>
      <c r="Q420" s="1">
        <f>$R$3/(1-$B$4)</f>
        <v>115.82106318787385</v>
      </c>
      <c r="R420" s="1">
        <f>LN((1-$B$6)*$B$3*$B$2)+$B$7*LN($B$6*$B$3*$B$2+$F$2*Y420)+$B$4*$R$3/(1-$B$4)</f>
        <v>116.66656594330264</v>
      </c>
      <c r="T420" s="1">
        <f t="shared" si="83"/>
        <v>115.82106318787385</v>
      </c>
      <c r="U420" s="1">
        <f t="shared" si="84"/>
        <v>0</v>
      </c>
      <c r="V420" s="1">
        <f t="shared" si="80"/>
        <v>27</v>
      </c>
      <c r="W420" s="1"/>
      <c r="X420" s="1">
        <f t="shared" si="81"/>
        <v>113.56955839183038</v>
      </c>
      <c r="Y420" s="1">
        <f>IF(X420=C420,$I$3,(Z420-$B$6*$B$2+A420)/$F$2)</f>
        <v>132.38026082616264</v>
      </c>
      <c r="Z420" s="1">
        <f t="shared" si="82"/>
        <v>5.532314280860085</v>
      </c>
      <c r="AA420" s="1">
        <f t="shared" si="85"/>
      </c>
      <c r="AB420" s="1">
        <f t="shared" si="86"/>
      </c>
      <c r="AC420" s="1">
        <f t="shared" si="87"/>
      </c>
      <c r="AD420" s="1">
        <f t="shared" si="88"/>
      </c>
      <c r="AE420" s="1">
        <f t="shared" si="89"/>
      </c>
      <c r="AF420">
        <f t="shared" si="90"/>
      </c>
      <c r="AG420">
        <f t="shared" si="91"/>
        <v>5.532314280860085</v>
      </c>
    </row>
    <row r="421" spans="1:33" ht="12.75">
      <c r="A421" s="1">
        <f>A420+$I$3/100</f>
        <v>144.24033201166174</v>
      </c>
      <c r="B421" s="1">
        <f>MAX($B$6*$B$2-A421+$B$4*$I$3,0.00001)</f>
        <v>1E-05</v>
      </c>
      <c r="C421" s="1">
        <f>$M$2+$B$7*LN(B421)+$M$4</f>
        <v>111.03842940027327</v>
      </c>
      <c r="D421" s="1">
        <f>MAX($B$6*$B$2-(1-$F$2)/(1-$F$2^D$17)*($A421-$F$2^(D$17-1)*$B$4*$I$3),0.000001)</f>
        <v>1E-06</v>
      </c>
      <c r="E421" s="1">
        <f>(1-$F$2^D$17)*($M$2+$B$7*LN(D421))/(1-$F$2)+(1-$F$2^(D$17-1))*$R$4+$F$2^(D$17-1)*$M$4</f>
        <v>102.0153814750243</v>
      </c>
      <c r="F421" s="1">
        <f>MAX($B$6*$B$2-(1-$F$2)/(1-$F$2^F$17)*($A421-$F$2^(F$17-1)*$B$4*$I$3),0.000001)</f>
        <v>1E-06</v>
      </c>
      <c r="G421" s="1">
        <f>(1-$F$2^F$17)*($M$2+$B$7*LN(F421))/(1-$F$2)+(1-$F$2^(F$17-1))*$R$4+$F$2^(F$17-1)*$M$4</f>
        <v>94.91112224570067</v>
      </c>
      <c r="H421" s="1">
        <f>MAX($B$6*$B$2-(1-$F$2)/(1-$F$2^H$17)*($A421-$F$2^(H$17-1)*$B$4*$I$3),0.000001)</f>
        <v>1E-06</v>
      </c>
      <c r="I421" s="1">
        <f>(1-$F$2^H$17)*($M$2+$B$7*LN(H421))/(1-$F$2)+(1-$F$2^(H$17-1))*$R$4+$F$2^(H$17-1)*$M$4</f>
        <v>88.49952829123608</v>
      </c>
      <c r="J421" s="1">
        <f>MAX($B$6*$B$2-(1-$F$2)/(1-$F$2^J$17)*($A421-$F$2^(J$17-1)*$B$4*$I$3),0.000001)</f>
        <v>1E-06</v>
      </c>
      <c r="K421" s="1">
        <f>(1-$F$2^J$17)*($M$2+$B$7*LN(J421))/(1-$F$2)+(1-$F$2^(J$17-1))*$R$4+$F$2^(J$17-1)*$M$4</f>
        <v>82.7130647473318</v>
      </c>
      <c r="L421" s="1">
        <f>MAX($B$6*$B$2-(1-$F$2)/(1-$F$2^L$17)*($A421-$F$2^(L$17-1)*$B$4*$I$3),0.000001)</f>
        <v>3.016525487180587</v>
      </c>
      <c r="M421" s="1">
        <f>(1-$F$2^L$17)*($M$2+$B$7*LN(L421))/(1-$F$2)+(1-$F$2^(L$17-1))*$R$4+$F$2^(L$17-1)*$M$4</f>
        <v>112.65822290800423</v>
      </c>
      <c r="N421" s="1">
        <f>MAX($B$6*$B$2-(1-$F$2)/(1-$F$2^N$17)*($A421-$F$2^(N$17-1)*$B$4*$I$3),0.000001)</f>
        <v>5.475324213503384</v>
      </c>
      <c r="O421" s="1">
        <f>(1-$F$2^N$17)*($M$2+$B$7*LN(N421))/(1-$F$2)+(1-$F$2^(N$17-1))*$R$4+$F$2^(N$17-1)*$M$4</f>
        <v>113.54235332211867</v>
      </c>
      <c r="P421" s="1">
        <f t="shared" si="70"/>
        <v>27</v>
      </c>
      <c r="Q421" s="1">
        <f>$R$3/(1-$B$4)</f>
        <v>115.82106318787385</v>
      </c>
      <c r="R421" s="1">
        <f>LN((1-$B$6)*$B$3*$B$2)+$B$7*LN($B$6*$B$3*$B$2+$F$2*Y421)+$B$4*$R$3/(1-$B$4)</f>
        <v>116.66739295596619</v>
      </c>
      <c r="T421" s="1">
        <f t="shared" si="83"/>
        <v>115.82106318787385</v>
      </c>
      <c r="U421" s="1">
        <f t="shared" si="84"/>
        <v>0</v>
      </c>
      <c r="V421" s="1">
        <f t="shared" si="80"/>
        <v>27</v>
      </c>
      <c r="W421" s="1"/>
      <c r="X421" s="1">
        <f t="shared" si="81"/>
        <v>113.54235332211867</v>
      </c>
      <c r="Y421" s="1">
        <f>IF(X421=C421,$I$3,(Z421-$B$6*$B$2+A421)/$F$2)</f>
        <v>132.6489265652799</v>
      </c>
      <c r="Z421" s="1">
        <f t="shared" si="82"/>
        <v>5.475324213503384</v>
      </c>
      <c r="AA421" s="1">
        <f t="shared" si="85"/>
      </c>
      <c r="AB421" s="1">
        <f t="shared" si="86"/>
      </c>
      <c r="AC421" s="1">
        <f t="shared" si="87"/>
      </c>
      <c r="AD421" s="1">
        <f t="shared" si="88"/>
      </c>
      <c r="AE421" s="1">
        <f t="shared" si="89"/>
      </c>
      <c r="AF421">
        <f t="shared" si="90"/>
      </c>
      <c r="AG421">
        <f t="shared" si="91"/>
        <v>5.475324213503384</v>
      </c>
    </row>
    <row r="422" spans="1:33" ht="12.75">
      <c r="A422" s="1">
        <f>A421+$I$3/100</f>
        <v>144.53979290857177</v>
      </c>
      <c r="B422" s="1">
        <f>MAX($B$6*$B$2-A422+$B$4*$I$3,0.00001)</f>
        <v>1E-05</v>
      </c>
      <c r="C422" s="1">
        <f>$M$2+$B$7*LN(B422)+$M$4</f>
        <v>111.03842940027327</v>
      </c>
      <c r="D422" s="1">
        <f>MAX($B$6*$B$2-(1-$F$2)/(1-$F$2^D$17)*($A422-$F$2^(D$17-1)*$B$4*$I$3),0.000001)</f>
        <v>1E-06</v>
      </c>
      <c r="E422" s="1">
        <f>(1-$F$2^D$17)*($M$2+$B$7*LN(D422))/(1-$F$2)+(1-$F$2^(D$17-1))*$R$4+$F$2^(D$17-1)*$M$4</f>
        <v>102.0153814750243</v>
      </c>
      <c r="F422" s="1">
        <f>MAX($B$6*$B$2-(1-$F$2)/(1-$F$2^F$17)*($A422-$F$2^(F$17-1)*$B$4*$I$3),0.000001)</f>
        <v>1E-06</v>
      </c>
      <c r="G422" s="1">
        <f>(1-$F$2^F$17)*($M$2+$B$7*LN(F422))/(1-$F$2)+(1-$F$2^(F$17-1))*$R$4+$F$2^(F$17-1)*$M$4</f>
        <v>94.91112224570067</v>
      </c>
      <c r="H422" s="1">
        <f>MAX($B$6*$B$2-(1-$F$2)/(1-$F$2^H$17)*($A422-$F$2^(H$17-1)*$B$4*$I$3),0.000001)</f>
        <v>1E-06</v>
      </c>
      <c r="I422" s="1">
        <f>(1-$F$2^H$17)*($M$2+$B$7*LN(H422))/(1-$F$2)+(1-$F$2^(H$17-1))*$R$4+$F$2^(H$17-1)*$M$4</f>
        <v>88.49952829123608</v>
      </c>
      <c r="J422" s="1">
        <f>MAX($B$6*$B$2-(1-$F$2)/(1-$F$2^J$17)*($A422-$F$2^(J$17-1)*$B$4*$I$3),0.000001)</f>
        <v>1E-06</v>
      </c>
      <c r="K422" s="1">
        <f>(1-$F$2^J$17)*($M$2+$B$7*LN(J422))/(1-$F$2)+(1-$F$2^(J$17-1))*$R$4+$F$2^(J$17-1)*$M$4</f>
        <v>82.7130647473318</v>
      </c>
      <c r="L422" s="1">
        <f>MAX($B$6*$B$2-(1-$F$2)/(1-$F$2^L$17)*($A422-$F$2^(L$17-1)*$B$4*$I$3),0.000001)</f>
        <v>2.9530030717744644</v>
      </c>
      <c r="M422" s="1">
        <f>(1-$F$2^L$17)*($M$2+$B$7*LN(L422))/(1-$F$2)+(1-$F$2^(L$17-1))*$R$4+$F$2^(L$17-1)*$M$4</f>
        <v>112.60805609873339</v>
      </c>
      <c r="N422" s="1">
        <f>MAX($B$6*$B$2-(1-$F$2)/(1-$F$2^N$17)*($A422-$F$2^(N$17-1)*$B$4*$I$3),0.000001)</f>
        <v>5.418334146146687</v>
      </c>
      <c r="O422" s="1">
        <f>(1-$F$2^N$17)*($M$2+$B$7*LN(N422))/(1-$F$2)+(1-$F$2^(N$17-1))*$R$4+$F$2^(N$17-1)*$M$4</f>
        <v>113.51486360112698</v>
      </c>
      <c r="P422" s="1">
        <f t="shared" si="70"/>
        <v>27</v>
      </c>
      <c r="Q422" s="1">
        <f>$R$3/(1-$B$4)</f>
        <v>115.82106318787385</v>
      </c>
      <c r="R422" s="1">
        <f>LN((1-$B$6)*$B$3*$B$2)+$B$7*LN($B$6*$B$3*$B$2+$F$2*Y422)+$B$4*$R$3/(1-$B$4)</f>
        <v>116.66821860298836</v>
      </c>
      <c r="T422" s="1">
        <f t="shared" si="83"/>
        <v>115.82106318787385</v>
      </c>
      <c r="U422" s="1">
        <f t="shared" si="84"/>
        <v>0</v>
      </c>
      <c r="V422" s="1">
        <f t="shared" si="80"/>
        <v>27</v>
      </c>
      <c r="W422" s="1"/>
      <c r="X422" s="1">
        <f t="shared" si="81"/>
        <v>113.51486360112698</v>
      </c>
      <c r="Y422" s="1">
        <f>IF(X422=C422,$I$3,(Z422-$B$6*$B$2+A422)/$F$2)</f>
        <v>132.9175923043972</v>
      </c>
      <c r="Z422" s="1">
        <f t="shared" si="82"/>
        <v>5.418334146146687</v>
      </c>
      <c r="AA422" s="1">
        <f t="shared" si="85"/>
      </c>
      <c r="AB422" s="1">
        <f t="shared" si="86"/>
      </c>
      <c r="AC422" s="1">
        <f t="shared" si="87"/>
      </c>
      <c r="AD422" s="1">
        <f t="shared" si="88"/>
      </c>
      <c r="AE422" s="1">
        <f t="shared" si="89"/>
      </c>
      <c r="AF422">
        <f t="shared" si="90"/>
      </c>
      <c r="AG422">
        <f t="shared" si="91"/>
        <v>5.418334146146687</v>
      </c>
    </row>
    <row r="423" spans="1:33" ht="12.75">
      <c r="A423" s="1">
        <f>A422+$I$3/100</f>
        <v>144.8392538054818</v>
      </c>
      <c r="B423" s="1">
        <f>MAX($B$6*$B$2-A423+$B$4*$I$3,0.00001)</f>
        <v>1E-05</v>
      </c>
      <c r="C423" s="1">
        <f>$M$2+$B$7*LN(B423)+$M$4</f>
        <v>111.03842940027327</v>
      </c>
      <c r="D423" s="1">
        <f>MAX($B$6*$B$2-(1-$F$2)/(1-$F$2^D$17)*($A423-$F$2^(D$17-1)*$B$4*$I$3),0.000001)</f>
        <v>1E-06</v>
      </c>
      <c r="E423" s="1">
        <f>(1-$F$2^D$17)*($M$2+$B$7*LN(D423))/(1-$F$2)+(1-$F$2^(D$17-1))*$R$4+$F$2^(D$17-1)*$M$4</f>
        <v>102.0153814750243</v>
      </c>
      <c r="F423" s="1">
        <f>MAX($B$6*$B$2-(1-$F$2)/(1-$F$2^F$17)*($A423-$F$2^(F$17-1)*$B$4*$I$3),0.000001)</f>
        <v>1E-06</v>
      </c>
      <c r="G423" s="1">
        <f>(1-$F$2^F$17)*($M$2+$B$7*LN(F423))/(1-$F$2)+(1-$F$2^(F$17-1))*$R$4+$F$2^(F$17-1)*$M$4</f>
        <v>94.91112224570067</v>
      </c>
      <c r="H423" s="1">
        <f>MAX($B$6*$B$2-(1-$F$2)/(1-$F$2^H$17)*($A423-$F$2^(H$17-1)*$B$4*$I$3),0.000001)</f>
        <v>1E-06</v>
      </c>
      <c r="I423" s="1">
        <f>(1-$F$2^H$17)*($M$2+$B$7*LN(H423))/(1-$F$2)+(1-$F$2^(H$17-1))*$R$4+$F$2^(H$17-1)*$M$4</f>
        <v>88.49952829123608</v>
      </c>
      <c r="J423" s="1">
        <f>MAX($B$6*$B$2-(1-$F$2)/(1-$F$2^J$17)*($A423-$F$2^(J$17-1)*$B$4*$I$3),0.000001)</f>
        <v>1E-06</v>
      </c>
      <c r="K423" s="1">
        <f>(1-$F$2^J$17)*($M$2+$B$7*LN(J423))/(1-$F$2)+(1-$F$2^(J$17-1))*$R$4+$F$2^(J$17-1)*$M$4</f>
        <v>82.7130647473318</v>
      </c>
      <c r="L423" s="1">
        <f>MAX($B$6*$B$2-(1-$F$2)/(1-$F$2^L$17)*($A423-$F$2^(L$17-1)*$B$4*$I$3),0.000001)</f>
        <v>2.8894806563683417</v>
      </c>
      <c r="M423" s="1">
        <f>(1-$F$2^L$17)*($M$2+$B$7*LN(L423))/(1-$F$2)+(1-$F$2^(L$17-1))*$R$4+$F$2^(L$17-1)*$M$4</f>
        <v>112.55679832694166</v>
      </c>
      <c r="N423" s="1">
        <f>MAX($B$6*$B$2-(1-$F$2)/(1-$F$2^N$17)*($A423-$F$2^(N$17-1)*$B$4*$I$3),0.000001)</f>
        <v>5.361344078789987</v>
      </c>
      <c r="O423" s="1">
        <f>(1-$F$2^N$17)*($M$2+$B$7*LN(N423))/(1-$F$2)+(1-$F$2^(N$17-1))*$R$4+$F$2^(N$17-1)*$M$4</f>
        <v>113.4870832091044</v>
      </c>
      <c r="P423" s="1">
        <f t="shared" si="70"/>
        <v>27</v>
      </c>
      <c r="Q423" s="1">
        <f>$R$3/(1-$B$4)</f>
        <v>115.82106318787385</v>
      </c>
      <c r="R423" s="1">
        <f>LN((1-$B$6)*$B$3*$B$2)+$B$7*LN($B$6*$B$3*$B$2+$F$2*Y423)+$B$4*$R$3/(1-$B$4)</f>
        <v>116.66904288887183</v>
      </c>
      <c r="T423" s="1">
        <f t="shared" si="83"/>
        <v>115.82106318787385</v>
      </c>
      <c r="U423" s="1">
        <f t="shared" si="84"/>
        <v>0</v>
      </c>
      <c r="V423" s="1">
        <f t="shared" si="80"/>
        <v>27</v>
      </c>
      <c r="W423" s="1"/>
      <c r="X423" s="1">
        <f t="shared" si="81"/>
        <v>113.4870832091044</v>
      </c>
      <c r="Y423" s="1">
        <f>IF(X423=C423,$I$3,(Z423-$B$6*$B$2+A423)/$F$2)</f>
        <v>133.18625804351444</v>
      </c>
      <c r="Z423" s="1">
        <f t="shared" si="82"/>
        <v>5.361344078789987</v>
      </c>
      <c r="AA423" s="1">
        <f t="shared" si="85"/>
      </c>
      <c r="AB423" s="1">
        <f t="shared" si="86"/>
      </c>
      <c r="AC423" s="1">
        <f t="shared" si="87"/>
      </c>
      <c r="AD423" s="1">
        <f t="shared" si="88"/>
      </c>
      <c r="AE423" s="1">
        <f t="shared" si="89"/>
      </c>
      <c r="AF423">
        <f t="shared" si="90"/>
      </c>
      <c r="AG423">
        <f t="shared" si="91"/>
        <v>5.361344078789987</v>
      </c>
    </row>
    <row r="424" spans="1:33" ht="12.75">
      <c r="A424" s="1">
        <f>A423+$I$3/100</f>
        <v>145.13871470239184</v>
      </c>
      <c r="B424" s="1">
        <f>MAX($B$6*$B$2-A424+$B$4*$I$3,0.00001)</f>
        <v>1E-05</v>
      </c>
      <c r="C424" s="1">
        <f>$M$2+$B$7*LN(B424)+$M$4</f>
        <v>111.03842940027327</v>
      </c>
      <c r="D424" s="1">
        <f>MAX($B$6*$B$2-(1-$F$2)/(1-$F$2^D$17)*($A424-$F$2^(D$17-1)*$B$4*$I$3),0.000001)</f>
        <v>1E-06</v>
      </c>
      <c r="E424" s="1">
        <f>(1-$F$2^D$17)*($M$2+$B$7*LN(D424))/(1-$F$2)+(1-$F$2^(D$17-1))*$R$4+$F$2^(D$17-1)*$M$4</f>
        <v>102.0153814750243</v>
      </c>
      <c r="F424" s="1">
        <f>MAX($B$6*$B$2-(1-$F$2)/(1-$F$2^F$17)*($A424-$F$2^(F$17-1)*$B$4*$I$3),0.000001)</f>
        <v>1E-06</v>
      </c>
      <c r="G424" s="1">
        <f>(1-$F$2^F$17)*($M$2+$B$7*LN(F424))/(1-$F$2)+(1-$F$2^(F$17-1))*$R$4+$F$2^(F$17-1)*$M$4</f>
        <v>94.91112224570067</v>
      </c>
      <c r="H424" s="1">
        <f>MAX($B$6*$B$2-(1-$F$2)/(1-$F$2^H$17)*($A424-$F$2^(H$17-1)*$B$4*$I$3),0.000001)</f>
        <v>1E-06</v>
      </c>
      <c r="I424" s="1">
        <f>(1-$F$2^H$17)*($M$2+$B$7*LN(H424))/(1-$F$2)+(1-$F$2^(H$17-1))*$R$4+$F$2^(H$17-1)*$M$4</f>
        <v>88.49952829123608</v>
      </c>
      <c r="J424" s="1">
        <f>MAX($B$6*$B$2-(1-$F$2)/(1-$F$2^J$17)*($A424-$F$2^(J$17-1)*$B$4*$I$3),0.000001)</f>
        <v>1E-06</v>
      </c>
      <c r="K424" s="1">
        <f>(1-$F$2^J$17)*($M$2+$B$7*LN(J424))/(1-$F$2)+(1-$F$2^(J$17-1))*$R$4+$F$2^(J$17-1)*$M$4</f>
        <v>82.7130647473318</v>
      </c>
      <c r="L424" s="1">
        <f>MAX($B$6*$B$2-(1-$F$2)/(1-$F$2^L$17)*($A424-$F$2^(L$17-1)*$B$4*$I$3),0.000001)</f>
        <v>2.825958240962219</v>
      </c>
      <c r="M424" s="1">
        <f>(1-$F$2^L$17)*($M$2+$B$7*LN(L424))/(1-$F$2)+(1-$F$2^(L$17-1))*$R$4+$F$2^(L$17-1)*$M$4</f>
        <v>112.50440108615138</v>
      </c>
      <c r="N424" s="1">
        <f>MAX($B$6*$B$2-(1-$F$2)/(1-$F$2^N$17)*($A424-$F$2^(N$17-1)*$B$4*$I$3),0.000001)</f>
        <v>5.304354011433286</v>
      </c>
      <c r="O424" s="1">
        <f>(1-$F$2^N$17)*($M$2+$B$7*LN(N424))/(1-$F$2)+(1-$F$2^(N$17-1))*$R$4+$F$2^(N$17-1)*$M$4</f>
        <v>113.45900593330072</v>
      </c>
      <c r="P424" s="1">
        <f t="shared" si="70"/>
        <v>27</v>
      </c>
      <c r="Q424" s="1">
        <f>$R$3/(1-$B$4)</f>
        <v>115.82106318787385</v>
      </c>
      <c r="R424" s="1">
        <f>LN((1-$B$6)*$B$3*$B$2)+$B$7*LN($B$6*$B$3*$B$2+$F$2*Y424)+$B$4*$R$3/(1-$B$4)</f>
        <v>116.66986581809712</v>
      </c>
      <c r="T424" s="1">
        <f t="shared" si="83"/>
        <v>115.82106318787385</v>
      </c>
      <c r="U424" s="1">
        <f t="shared" si="84"/>
        <v>0</v>
      </c>
      <c r="V424" s="1">
        <f aca="true" t="shared" si="92" ref="V424:V444">IF(X424&gt;R424,Z424,$B$6*$B$3*$B$2)</f>
        <v>27</v>
      </c>
      <c r="W424" s="1"/>
      <c r="X424" s="1">
        <f t="shared" si="81"/>
        <v>113.45900593330072</v>
      </c>
      <c r="Y424" s="1">
        <f>IF(X424=C424,$I$3,(Z424-$B$6*$B$2+A424)/$F$2)</f>
        <v>133.45492378263174</v>
      </c>
      <c r="Z424" s="1">
        <f t="shared" si="82"/>
        <v>5.304354011433286</v>
      </c>
      <c r="AA424" s="1">
        <f t="shared" si="85"/>
      </c>
      <c r="AB424" s="1">
        <f t="shared" si="86"/>
      </c>
      <c r="AC424" s="1">
        <f t="shared" si="87"/>
      </c>
      <c r="AD424" s="1">
        <f t="shared" si="88"/>
      </c>
      <c r="AE424" s="1">
        <f t="shared" si="89"/>
      </c>
      <c r="AF424">
        <f t="shared" si="90"/>
      </c>
      <c r="AG424">
        <f t="shared" si="91"/>
        <v>5.304354011433286</v>
      </c>
    </row>
    <row r="425" spans="1:33" ht="12.75">
      <c r="A425" s="1">
        <f>A424+$I$3/100</f>
        <v>145.43817559930187</v>
      </c>
      <c r="B425" s="1">
        <f>MAX($B$6*$B$2-A425+$B$4*$I$3,0.00001)</f>
        <v>1E-05</v>
      </c>
      <c r="C425" s="1">
        <f>$M$2+$B$7*LN(B425)+$M$4</f>
        <v>111.03842940027327</v>
      </c>
      <c r="D425" s="1">
        <f>MAX($B$6*$B$2-(1-$F$2)/(1-$F$2^D$17)*($A425-$F$2^(D$17-1)*$B$4*$I$3),0.000001)</f>
        <v>1E-06</v>
      </c>
      <c r="E425" s="1">
        <f>(1-$F$2^D$17)*($M$2+$B$7*LN(D425))/(1-$F$2)+(1-$F$2^(D$17-1))*$R$4+$F$2^(D$17-1)*$M$4</f>
        <v>102.0153814750243</v>
      </c>
      <c r="F425" s="1">
        <f>MAX($B$6*$B$2-(1-$F$2)/(1-$F$2^F$17)*($A425-$F$2^(F$17-1)*$B$4*$I$3),0.000001)</f>
        <v>1E-06</v>
      </c>
      <c r="G425" s="1">
        <f>(1-$F$2^F$17)*($M$2+$B$7*LN(F425))/(1-$F$2)+(1-$F$2^(F$17-1))*$R$4+$F$2^(F$17-1)*$M$4</f>
        <v>94.91112224570067</v>
      </c>
      <c r="H425" s="1">
        <f>MAX($B$6*$B$2-(1-$F$2)/(1-$F$2^H$17)*($A425-$F$2^(H$17-1)*$B$4*$I$3),0.000001)</f>
        <v>1E-06</v>
      </c>
      <c r="I425" s="1">
        <f>(1-$F$2^H$17)*($M$2+$B$7*LN(H425))/(1-$F$2)+(1-$F$2^(H$17-1))*$R$4+$F$2^(H$17-1)*$M$4</f>
        <v>88.49952829123608</v>
      </c>
      <c r="J425" s="1">
        <f>MAX($B$6*$B$2-(1-$F$2)/(1-$F$2^J$17)*($A425-$F$2^(J$17-1)*$B$4*$I$3),0.000001)</f>
        <v>1E-06</v>
      </c>
      <c r="K425" s="1">
        <f>(1-$F$2^J$17)*($M$2+$B$7*LN(J425))/(1-$F$2)+(1-$F$2^(J$17-1))*$R$4+$F$2^(J$17-1)*$M$4</f>
        <v>82.7130647473318</v>
      </c>
      <c r="L425" s="1">
        <f>MAX($B$6*$B$2-(1-$F$2)/(1-$F$2^L$17)*($A425-$F$2^(L$17-1)*$B$4*$I$3),0.000001)</f>
        <v>2.7624358255560963</v>
      </c>
      <c r="M425" s="1">
        <f>(1-$F$2^L$17)*($M$2+$B$7*LN(L425))/(1-$F$2)+(1-$F$2^(L$17-1))*$R$4+$F$2^(L$17-1)*$M$4</f>
        <v>112.45081256113933</v>
      </c>
      <c r="N425" s="1">
        <f>MAX($B$6*$B$2-(1-$F$2)/(1-$F$2^N$17)*($A425-$F$2^(N$17-1)*$B$4*$I$3),0.000001)</f>
        <v>5.247363944076589</v>
      </c>
      <c r="O425" s="1">
        <f>(1-$F$2^N$17)*($M$2+$B$7*LN(N425))/(1-$F$2)+(1-$F$2^(N$17-1))*$R$4+$F$2^(N$17-1)*$M$4</f>
        <v>113.43062535962673</v>
      </c>
      <c r="P425" s="1">
        <f t="shared" si="70"/>
        <v>27</v>
      </c>
      <c r="Q425" s="1">
        <f>$R$3/(1-$B$4)</f>
        <v>115.82106318787385</v>
      </c>
      <c r="R425" s="1">
        <f>LN((1-$B$6)*$B$3*$B$2)+$B$7*LN($B$6*$B$3*$B$2+$F$2*Y425)+$B$4*$R$3/(1-$B$4)</f>
        <v>116.6706873951226</v>
      </c>
      <c r="T425" s="1">
        <f t="shared" si="83"/>
        <v>115.82106318787385</v>
      </c>
      <c r="U425" s="1">
        <f t="shared" si="84"/>
        <v>0</v>
      </c>
      <c r="V425" s="1">
        <f t="shared" si="92"/>
        <v>27</v>
      </c>
      <c r="W425" s="1"/>
      <c r="X425" s="1">
        <f aca="true" t="shared" si="93" ref="X425:X445">MAX(C425,E425,G425,I425,K425,M425,O425)</f>
        <v>113.43062535962673</v>
      </c>
      <c r="Y425" s="1">
        <f>IF(X425=C425,$I$3,(Z425-$B$6*$B$2+A425)/$F$2)</f>
        <v>133.723589521749</v>
      </c>
      <c r="Z425" s="1">
        <f aca="true" t="shared" si="94" ref="Z425:Z445">MAX(AA425:AG425)</f>
        <v>5.247363944076589</v>
      </c>
      <c r="AA425" s="1">
        <f t="shared" si="85"/>
      </c>
      <c r="AB425" s="1">
        <f t="shared" si="86"/>
      </c>
      <c r="AC425" s="1">
        <f t="shared" si="87"/>
      </c>
      <c r="AD425" s="1">
        <f t="shared" si="88"/>
      </c>
      <c r="AE425" s="1">
        <f t="shared" si="89"/>
      </c>
      <c r="AF425">
        <f t="shared" si="90"/>
      </c>
      <c r="AG425">
        <f t="shared" si="91"/>
        <v>5.247363944076589</v>
      </c>
    </row>
    <row r="426" spans="1:33" ht="12.75">
      <c r="A426" s="1">
        <f>A425+$I$3/100</f>
        <v>145.7376364962119</v>
      </c>
      <c r="B426" s="1">
        <f>MAX($B$6*$B$2-A426+$B$4*$I$3,0.00001)</f>
        <v>1E-05</v>
      </c>
      <c r="C426" s="1">
        <f>$M$2+$B$7*LN(B426)+$M$4</f>
        <v>111.03842940027327</v>
      </c>
      <c r="D426" s="1">
        <f>MAX($B$6*$B$2-(1-$F$2)/(1-$F$2^D$17)*($A426-$F$2^(D$17-1)*$B$4*$I$3),0.000001)</f>
        <v>1E-06</v>
      </c>
      <c r="E426" s="1">
        <f>(1-$F$2^D$17)*($M$2+$B$7*LN(D426))/(1-$F$2)+(1-$F$2^(D$17-1))*$R$4+$F$2^(D$17-1)*$M$4</f>
        <v>102.0153814750243</v>
      </c>
      <c r="F426" s="1">
        <f>MAX($B$6*$B$2-(1-$F$2)/(1-$F$2^F$17)*($A426-$F$2^(F$17-1)*$B$4*$I$3),0.000001)</f>
        <v>1E-06</v>
      </c>
      <c r="G426" s="1">
        <f>(1-$F$2^F$17)*($M$2+$B$7*LN(F426))/(1-$F$2)+(1-$F$2^(F$17-1))*$R$4+$F$2^(F$17-1)*$M$4</f>
        <v>94.91112224570067</v>
      </c>
      <c r="H426" s="1">
        <f>MAX($B$6*$B$2-(1-$F$2)/(1-$F$2^H$17)*($A426-$F$2^(H$17-1)*$B$4*$I$3),0.000001)</f>
        <v>1E-06</v>
      </c>
      <c r="I426" s="1">
        <f>(1-$F$2^H$17)*($M$2+$B$7*LN(H426))/(1-$F$2)+(1-$F$2^(H$17-1))*$R$4+$F$2^(H$17-1)*$M$4</f>
        <v>88.49952829123608</v>
      </c>
      <c r="J426" s="1">
        <f>MAX($B$6*$B$2-(1-$F$2)/(1-$F$2^J$17)*($A426-$F$2^(J$17-1)*$B$4*$I$3),0.000001)</f>
        <v>1E-06</v>
      </c>
      <c r="K426" s="1">
        <f>(1-$F$2^J$17)*($M$2+$B$7*LN(J426))/(1-$F$2)+(1-$F$2^(J$17-1))*$R$4+$F$2^(J$17-1)*$M$4</f>
        <v>82.7130647473318</v>
      </c>
      <c r="L426" s="1">
        <f>MAX($B$6*$B$2-(1-$F$2)/(1-$F$2^L$17)*($A426-$F$2^(L$17-1)*$B$4*$I$3),0.000001)</f>
        <v>2.6989134101499737</v>
      </c>
      <c r="M426" s="1">
        <f>(1-$F$2^L$17)*($M$2+$B$7*LN(L426))/(1-$F$2)+(1-$F$2^(L$17-1))*$R$4+$F$2^(L$17-1)*$M$4</f>
        <v>112.39597731999118</v>
      </c>
      <c r="N426" s="1">
        <f>MAX($B$6*$B$2-(1-$F$2)/(1-$F$2^N$17)*($A426-$F$2^(N$17-1)*$B$4*$I$3),0.000001)</f>
        <v>5.190373876719889</v>
      </c>
      <c r="O426" s="1">
        <f>(1-$F$2^N$17)*($M$2+$B$7*LN(N426))/(1-$F$2)+(1-$F$2^(N$17-1))*$R$4+$F$2^(N$17-1)*$M$4</f>
        <v>113.4019348638594</v>
      </c>
      <c r="P426" s="1">
        <f t="shared" si="70"/>
        <v>27</v>
      </c>
      <c r="Q426" s="1">
        <f>$R$3/(1-$B$4)</f>
        <v>115.82106318787385</v>
      </c>
      <c r="R426" s="1">
        <f>LN((1-$B$6)*$B$3*$B$2)+$B$7*LN($B$6*$B$3*$B$2+$F$2*Y426)+$B$4*$R$3/(1-$B$4)</f>
        <v>116.67150762438476</v>
      </c>
      <c r="T426" s="1">
        <f t="shared" si="83"/>
        <v>115.82106318787385</v>
      </c>
      <c r="U426" s="1">
        <f t="shared" si="84"/>
        <v>0</v>
      </c>
      <c r="V426" s="1">
        <f t="shared" si="92"/>
        <v>27</v>
      </c>
      <c r="W426" s="1"/>
      <c r="X426" s="1">
        <f t="shared" si="93"/>
        <v>113.4019348638594</v>
      </c>
      <c r="Y426" s="1">
        <f>IF(X426=C426,$I$3,(Z426-$B$6*$B$2+A426)/$F$2)</f>
        <v>133.99225526086627</v>
      </c>
      <c r="Z426" s="1">
        <f t="shared" si="94"/>
        <v>5.190373876719889</v>
      </c>
      <c r="AA426" s="1">
        <f t="shared" si="85"/>
      </c>
      <c r="AB426" s="1">
        <f t="shared" si="86"/>
      </c>
      <c r="AC426" s="1">
        <f t="shared" si="87"/>
      </c>
      <c r="AD426" s="1">
        <f t="shared" si="88"/>
      </c>
      <c r="AE426" s="1">
        <f t="shared" si="89"/>
      </c>
      <c r="AF426">
        <f t="shared" si="90"/>
      </c>
      <c r="AG426">
        <f t="shared" si="91"/>
        <v>5.190373876719889</v>
      </c>
    </row>
    <row r="427" spans="1:33" ht="12.75">
      <c r="A427" s="1">
        <f>A426+$I$3/100</f>
        <v>146.03709739312194</v>
      </c>
      <c r="B427" s="1">
        <f>MAX($B$6*$B$2-A427+$B$4*$I$3,0.00001)</f>
        <v>1E-05</v>
      </c>
      <c r="C427" s="1">
        <f>$M$2+$B$7*LN(B427)+$M$4</f>
        <v>111.03842940027327</v>
      </c>
      <c r="D427" s="1">
        <f>MAX($B$6*$B$2-(1-$F$2)/(1-$F$2^D$17)*($A427-$F$2^(D$17-1)*$B$4*$I$3),0.000001)</f>
        <v>1E-06</v>
      </c>
      <c r="E427" s="1">
        <f>(1-$F$2^D$17)*($M$2+$B$7*LN(D427))/(1-$F$2)+(1-$F$2^(D$17-1))*$R$4+$F$2^(D$17-1)*$M$4</f>
        <v>102.0153814750243</v>
      </c>
      <c r="F427" s="1">
        <f>MAX($B$6*$B$2-(1-$F$2)/(1-$F$2^F$17)*($A427-$F$2^(F$17-1)*$B$4*$I$3),0.000001)</f>
        <v>1E-06</v>
      </c>
      <c r="G427" s="1">
        <f>(1-$F$2^F$17)*($M$2+$B$7*LN(F427))/(1-$F$2)+(1-$F$2^(F$17-1))*$R$4+$F$2^(F$17-1)*$M$4</f>
        <v>94.91112224570067</v>
      </c>
      <c r="H427" s="1">
        <f>MAX($B$6*$B$2-(1-$F$2)/(1-$F$2^H$17)*($A427-$F$2^(H$17-1)*$B$4*$I$3),0.000001)</f>
        <v>1E-06</v>
      </c>
      <c r="I427" s="1">
        <f>(1-$F$2^H$17)*($M$2+$B$7*LN(H427))/(1-$F$2)+(1-$F$2^(H$17-1))*$R$4+$F$2^(H$17-1)*$M$4</f>
        <v>88.49952829123608</v>
      </c>
      <c r="J427" s="1">
        <f>MAX($B$6*$B$2-(1-$F$2)/(1-$F$2^J$17)*($A427-$F$2^(J$17-1)*$B$4*$I$3),0.000001)</f>
        <v>1E-06</v>
      </c>
      <c r="K427" s="1">
        <f>(1-$F$2^J$17)*($M$2+$B$7*LN(J427))/(1-$F$2)+(1-$F$2^(J$17-1))*$R$4+$F$2^(J$17-1)*$M$4</f>
        <v>82.7130647473318</v>
      </c>
      <c r="L427" s="1">
        <f>MAX($B$6*$B$2-(1-$F$2)/(1-$F$2^L$17)*($A427-$F$2^(L$17-1)*$B$4*$I$3),0.000001)</f>
        <v>2.6353909947438474</v>
      </c>
      <c r="M427" s="1">
        <f>(1-$F$2^L$17)*($M$2+$B$7*LN(L427))/(1-$F$2)+(1-$F$2^(L$17-1))*$R$4+$F$2^(L$17-1)*$M$4</f>
        <v>112.33983596947483</v>
      </c>
      <c r="N427" s="1">
        <f>MAX($B$6*$B$2-(1-$F$2)/(1-$F$2^N$17)*($A427-$F$2^(N$17-1)*$B$4*$I$3),0.000001)</f>
        <v>5.133383809363188</v>
      </c>
      <c r="O427" s="1">
        <f>(1-$F$2^N$17)*($M$2+$B$7*LN(N427))/(1-$F$2)+(1-$F$2^(N$17-1))*$R$4+$F$2^(N$17-1)*$M$4</f>
        <v>113.37292760236139</v>
      </c>
      <c r="P427" s="1">
        <f t="shared" si="70"/>
        <v>27</v>
      </c>
      <c r="Q427" s="1">
        <f>$R$3/(1-$B$4)</f>
        <v>115.82106318787385</v>
      </c>
      <c r="R427" s="1">
        <f>LN((1-$B$6)*$B$3*$B$2)+$B$7*LN($B$6*$B$3*$B$2+$F$2*Y427)+$B$4*$R$3/(1-$B$4)</f>
        <v>116.67232651029822</v>
      </c>
      <c r="T427" s="1">
        <f t="shared" si="83"/>
        <v>115.82106318787385</v>
      </c>
      <c r="U427" s="1">
        <f t="shared" si="84"/>
        <v>0</v>
      </c>
      <c r="V427" s="1">
        <f t="shared" si="92"/>
        <v>27</v>
      </c>
      <c r="W427" s="1"/>
      <c r="X427" s="1">
        <f t="shared" si="93"/>
        <v>113.37292760236139</v>
      </c>
      <c r="Y427" s="1">
        <f>IF(X427=C427,$I$3,(Z427-$B$6*$B$2+A427)/$F$2)</f>
        <v>134.2609209999835</v>
      </c>
      <c r="Z427" s="1">
        <f t="shared" si="94"/>
        <v>5.133383809363188</v>
      </c>
      <c r="AA427" s="1">
        <f t="shared" si="85"/>
      </c>
      <c r="AB427" s="1">
        <f t="shared" si="86"/>
      </c>
      <c r="AC427" s="1">
        <f t="shared" si="87"/>
      </c>
      <c r="AD427" s="1">
        <f t="shared" si="88"/>
      </c>
      <c r="AE427" s="1">
        <f t="shared" si="89"/>
      </c>
      <c r="AF427">
        <f t="shared" si="90"/>
      </c>
      <c r="AG427">
        <f t="shared" si="91"/>
        <v>5.133383809363188</v>
      </c>
    </row>
    <row r="428" spans="1:33" ht="12.75">
      <c r="A428" s="1">
        <f>A427+$I$3/100</f>
        <v>146.33655829003197</v>
      </c>
      <c r="B428" s="1">
        <f>MAX($B$6*$B$2-A428+$B$4*$I$3,0.00001)</f>
        <v>1E-05</v>
      </c>
      <c r="C428" s="1">
        <f>$M$2+$B$7*LN(B428)+$M$4</f>
        <v>111.03842940027327</v>
      </c>
      <c r="D428" s="1">
        <f>MAX($B$6*$B$2-(1-$F$2)/(1-$F$2^D$17)*($A428-$F$2^(D$17-1)*$B$4*$I$3),0.000001)</f>
        <v>1E-06</v>
      </c>
      <c r="E428" s="1">
        <f>(1-$F$2^D$17)*($M$2+$B$7*LN(D428))/(1-$F$2)+(1-$F$2^(D$17-1))*$R$4+$F$2^(D$17-1)*$M$4</f>
        <v>102.0153814750243</v>
      </c>
      <c r="F428" s="1">
        <f>MAX($B$6*$B$2-(1-$F$2)/(1-$F$2^F$17)*($A428-$F$2^(F$17-1)*$B$4*$I$3),0.000001)</f>
        <v>1E-06</v>
      </c>
      <c r="G428" s="1">
        <f>(1-$F$2^F$17)*($M$2+$B$7*LN(F428))/(1-$F$2)+(1-$F$2^(F$17-1))*$R$4+$F$2^(F$17-1)*$M$4</f>
        <v>94.91112224570067</v>
      </c>
      <c r="H428" s="1">
        <f>MAX($B$6*$B$2-(1-$F$2)/(1-$F$2^H$17)*($A428-$F$2^(H$17-1)*$B$4*$I$3),0.000001)</f>
        <v>1E-06</v>
      </c>
      <c r="I428" s="1">
        <f>(1-$F$2^H$17)*($M$2+$B$7*LN(H428))/(1-$F$2)+(1-$F$2^(H$17-1))*$R$4+$F$2^(H$17-1)*$M$4</f>
        <v>88.49952829123608</v>
      </c>
      <c r="J428" s="1">
        <f>MAX($B$6*$B$2-(1-$F$2)/(1-$F$2^J$17)*($A428-$F$2^(J$17-1)*$B$4*$I$3),0.000001)</f>
        <v>1E-06</v>
      </c>
      <c r="K428" s="1">
        <f>(1-$F$2^J$17)*($M$2+$B$7*LN(J428))/(1-$F$2)+(1-$F$2^(J$17-1))*$R$4+$F$2^(J$17-1)*$M$4</f>
        <v>82.7130647473318</v>
      </c>
      <c r="L428" s="1">
        <f>MAX($B$6*$B$2-(1-$F$2)/(1-$F$2^L$17)*($A428-$F$2^(L$17-1)*$B$4*$I$3),0.000001)</f>
        <v>2.5718685793377247</v>
      </c>
      <c r="M428" s="1">
        <f>(1-$F$2^L$17)*($M$2+$B$7*LN(L428))/(1-$F$2)+(1-$F$2^(L$17-1))*$R$4+$F$2^(L$17-1)*$M$4</f>
        <v>112.28232476836182</v>
      </c>
      <c r="N428" s="1">
        <f>MAX($B$6*$B$2-(1-$F$2)/(1-$F$2^N$17)*($A428-$F$2^(N$17-1)*$B$4*$I$3),0.000001)</f>
        <v>5.076393742006491</v>
      </c>
      <c r="O428" s="1">
        <f>(1-$F$2^N$17)*($M$2+$B$7*LN(N428))/(1-$F$2)+(1-$F$2^(N$17-1))*$R$4+$F$2^(N$17-1)*$M$4</f>
        <v>113.34359650228255</v>
      </c>
      <c r="P428" s="1">
        <f t="shared" si="70"/>
        <v>27</v>
      </c>
      <c r="Q428" s="1">
        <f>$R$3/(1-$B$4)</f>
        <v>115.82106318787385</v>
      </c>
      <c r="R428" s="1">
        <f>LN((1-$B$6)*$B$3*$B$2)+$B$7*LN($B$6*$B$3*$B$2+$F$2*Y428)+$B$4*$R$3/(1-$B$4)</f>
        <v>116.67314405725602</v>
      </c>
      <c r="T428" s="1">
        <f t="shared" si="83"/>
        <v>115.82106318787385</v>
      </c>
      <c r="U428" s="1">
        <f t="shared" si="84"/>
        <v>0</v>
      </c>
      <c r="V428" s="1">
        <f t="shared" si="92"/>
        <v>27</v>
      </c>
      <c r="W428" s="1"/>
      <c r="X428" s="1">
        <f t="shared" si="93"/>
        <v>113.34359650228255</v>
      </c>
      <c r="Y428" s="1">
        <f>IF(X428=C428,$I$3,(Z428-$B$6*$B$2+A428)/$F$2)</f>
        <v>134.52958673910078</v>
      </c>
      <c r="Z428" s="1">
        <f t="shared" si="94"/>
        <v>5.076393742006491</v>
      </c>
      <c r="AA428" s="1">
        <f t="shared" si="85"/>
      </c>
      <c r="AB428" s="1">
        <f t="shared" si="86"/>
      </c>
      <c r="AC428" s="1">
        <f t="shared" si="87"/>
      </c>
      <c r="AD428" s="1">
        <f t="shared" si="88"/>
      </c>
      <c r="AE428" s="1">
        <f t="shared" si="89"/>
      </c>
      <c r="AF428">
        <f t="shared" si="90"/>
      </c>
      <c r="AG428">
        <f t="shared" si="91"/>
        <v>5.076393742006491</v>
      </c>
    </row>
    <row r="429" spans="1:33" ht="12.75">
      <c r="A429" s="1">
        <f>A428+$I$3/100</f>
        <v>146.636019186942</v>
      </c>
      <c r="B429" s="1">
        <f>MAX($B$6*$B$2-A429+$B$4*$I$3,0.00001)</f>
        <v>1E-05</v>
      </c>
      <c r="C429" s="1">
        <f>$M$2+$B$7*LN(B429)+$M$4</f>
        <v>111.03842940027327</v>
      </c>
      <c r="D429" s="1">
        <f>MAX($B$6*$B$2-(1-$F$2)/(1-$F$2^D$17)*($A429-$F$2^(D$17-1)*$B$4*$I$3),0.000001)</f>
        <v>1E-06</v>
      </c>
      <c r="E429" s="1">
        <f>(1-$F$2^D$17)*($M$2+$B$7*LN(D429))/(1-$F$2)+(1-$F$2^(D$17-1))*$R$4+$F$2^(D$17-1)*$M$4</f>
        <v>102.0153814750243</v>
      </c>
      <c r="F429" s="1">
        <f>MAX($B$6*$B$2-(1-$F$2)/(1-$F$2^F$17)*($A429-$F$2^(F$17-1)*$B$4*$I$3),0.000001)</f>
        <v>1E-06</v>
      </c>
      <c r="G429" s="1">
        <f>(1-$F$2^F$17)*($M$2+$B$7*LN(F429))/(1-$F$2)+(1-$F$2^(F$17-1))*$R$4+$F$2^(F$17-1)*$M$4</f>
        <v>94.91112224570067</v>
      </c>
      <c r="H429" s="1">
        <f>MAX($B$6*$B$2-(1-$F$2)/(1-$F$2^H$17)*($A429-$F$2^(H$17-1)*$B$4*$I$3),0.000001)</f>
        <v>1E-06</v>
      </c>
      <c r="I429" s="1">
        <f>(1-$F$2^H$17)*($M$2+$B$7*LN(H429))/(1-$F$2)+(1-$F$2^(H$17-1))*$R$4+$F$2^(H$17-1)*$M$4</f>
        <v>88.49952829123608</v>
      </c>
      <c r="J429" s="1">
        <f>MAX($B$6*$B$2-(1-$F$2)/(1-$F$2^J$17)*($A429-$F$2^(J$17-1)*$B$4*$I$3),0.000001)</f>
        <v>1E-06</v>
      </c>
      <c r="K429" s="1">
        <f>(1-$F$2^J$17)*($M$2+$B$7*LN(J429))/(1-$F$2)+(1-$F$2^(J$17-1))*$R$4+$F$2^(J$17-1)*$M$4</f>
        <v>82.7130647473318</v>
      </c>
      <c r="L429" s="1">
        <f>MAX($B$6*$B$2-(1-$F$2)/(1-$F$2^L$17)*($A429-$F$2^(L$17-1)*$B$4*$I$3),0.000001)</f>
        <v>2.508346163931602</v>
      </c>
      <c r="M429" s="1">
        <f>(1-$F$2^L$17)*($M$2+$B$7*LN(L429))/(1-$F$2)+(1-$F$2^(L$17-1))*$R$4+$F$2^(L$17-1)*$M$4</f>
        <v>112.22337519238442</v>
      </c>
      <c r="N429" s="1">
        <f>MAX($B$6*$B$2-(1-$F$2)/(1-$F$2^N$17)*($A429-$F$2^(N$17-1)*$B$4*$I$3),0.000001)</f>
        <v>5.019403674649791</v>
      </c>
      <c r="O429" s="1">
        <f>(1-$F$2^N$17)*($M$2+$B$7*LN(N429))/(1-$F$2)+(1-$F$2^(N$17-1))*$R$4+$F$2^(N$17-1)*$M$4</f>
        <v>113.31393425120828</v>
      </c>
      <c r="P429" s="1">
        <f t="shared" si="70"/>
        <v>27</v>
      </c>
      <c r="Q429" s="1">
        <f>$R$3/(1-$B$4)</f>
        <v>115.82106318787385</v>
      </c>
      <c r="R429" s="1">
        <f>LN((1-$B$6)*$B$3*$B$2)+$B$7*LN($B$6*$B$3*$B$2+$F$2*Y429)+$B$4*$R$3/(1-$B$4)</f>
        <v>116.67396026962965</v>
      </c>
      <c r="T429" s="1">
        <f t="shared" si="83"/>
        <v>115.82106318787385</v>
      </c>
      <c r="U429" s="1">
        <f t="shared" si="84"/>
        <v>0</v>
      </c>
      <c r="V429" s="1">
        <f t="shared" si="92"/>
        <v>27</v>
      </c>
      <c r="W429" s="1"/>
      <c r="X429" s="1">
        <f t="shared" si="93"/>
        <v>113.31393425120828</v>
      </c>
      <c r="Y429" s="1">
        <f>IF(X429=C429,$I$3,(Z429-$B$6*$B$2+A429)/$F$2)</f>
        <v>134.79825247821807</v>
      </c>
      <c r="Z429" s="1">
        <f t="shared" si="94"/>
        <v>5.019403674649791</v>
      </c>
      <c r="AA429" s="1">
        <f t="shared" si="85"/>
      </c>
      <c r="AB429" s="1">
        <f t="shared" si="86"/>
      </c>
      <c r="AC429" s="1">
        <f t="shared" si="87"/>
      </c>
      <c r="AD429" s="1">
        <f t="shared" si="88"/>
      </c>
      <c r="AE429" s="1">
        <f t="shared" si="89"/>
      </c>
      <c r="AF429">
        <f t="shared" si="90"/>
      </c>
      <c r="AG429">
        <f t="shared" si="91"/>
        <v>5.019403674649791</v>
      </c>
    </row>
    <row r="430" spans="1:33" ht="12.75">
      <c r="A430" s="1">
        <f>A429+$I$3/100</f>
        <v>146.93548008385204</v>
      </c>
      <c r="B430" s="1">
        <f>MAX($B$6*$B$2-A430+$B$4*$I$3,0.00001)</f>
        <v>1E-05</v>
      </c>
      <c r="C430" s="1">
        <f>$M$2+$B$7*LN(B430)+$M$4</f>
        <v>111.03842940027327</v>
      </c>
      <c r="D430" s="1">
        <f>MAX($B$6*$B$2-(1-$F$2)/(1-$F$2^D$17)*($A430-$F$2^(D$17-1)*$B$4*$I$3),0.000001)</f>
        <v>1E-06</v>
      </c>
      <c r="E430" s="1">
        <f>(1-$F$2^D$17)*($M$2+$B$7*LN(D430))/(1-$F$2)+(1-$F$2^(D$17-1))*$R$4+$F$2^(D$17-1)*$M$4</f>
        <v>102.0153814750243</v>
      </c>
      <c r="F430" s="1">
        <f>MAX($B$6*$B$2-(1-$F$2)/(1-$F$2^F$17)*($A430-$F$2^(F$17-1)*$B$4*$I$3),0.000001)</f>
        <v>1E-06</v>
      </c>
      <c r="G430" s="1">
        <f>(1-$F$2^F$17)*($M$2+$B$7*LN(F430))/(1-$F$2)+(1-$F$2^(F$17-1))*$R$4+$F$2^(F$17-1)*$M$4</f>
        <v>94.91112224570067</v>
      </c>
      <c r="H430" s="1">
        <f>MAX($B$6*$B$2-(1-$F$2)/(1-$F$2^H$17)*($A430-$F$2^(H$17-1)*$B$4*$I$3),0.000001)</f>
        <v>1E-06</v>
      </c>
      <c r="I430" s="1">
        <f>(1-$F$2^H$17)*($M$2+$B$7*LN(H430))/(1-$F$2)+(1-$F$2^(H$17-1))*$R$4+$F$2^(H$17-1)*$M$4</f>
        <v>88.49952829123608</v>
      </c>
      <c r="J430" s="1">
        <f>MAX($B$6*$B$2-(1-$F$2)/(1-$F$2^J$17)*($A430-$F$2^(J$17-1)*$B$4*$I$3),0.000001)</f>
        <v>1E-06</v>
      </c>
      <c r="K430" s="1">
        <f>(1-$F$2^J$17)*($M$2+$B$7*LN(J430))/(1-$F$2)+(1-$F$2^(J$17-1))*$R$4+$F$2^(J$17-1)*$M$4</f>
        <v>82.7130647473318</v>
      </c>
      <c r="L430" s="1">
        <f>MAX($B$6*$B$2-(1-$F$2)/(1-$F$2^L$17)*($A430-$F$2^(L$17-1)*$B$4*$I$3),0.000001)</f>
        <v>2.444823748525476</v>
      </c>
      <c r="M430" s="1">
        <f>(1-$F$2^L$17)*($M$2+$B$7*LN(L430))/(1-$F$2)+(1-$F$2^(L$17-1))*$R$4+$F$2^(L$17-1)*$M$4</f>
        <v>112.16291344338318</v>
      </c>
      <c r="N430" s="1">
        <f>MAX($B$6*$B$2-(1-$F$2)/(1-$F$2^N$17)*($A430-$F$2^(N$17-1)*$B$4*$I$3),0.000001)</f>
        <v>4.96241360729309</v>
      </c>
      <c r="O430" s="1">
        <f>(1-$F$2^N$17)*($M$2+$B$7*LN(N430))/(1-$F$2)+(1-$F$2^(N$17-1))*$R$4+$F$2^(N$17-1)*$M$4</f>
        <v>113.2839332862168</v>
      </c>
      <c r="P430" s="1">
        <f t="shared" si="70"/>
        <v>27</v>
      </c>
      <c r="Q430" s="1">
        <f>$R$3/(1-$B$4)</f>
        <v>115.82106318787385</v>
      </c>
      <c r="R430" s="1">
        <f>LN((1-$B$6)*$B$3*$B$2)+$B$7*LN($B$6*$B$3*$B$2+$F$2*Y430)+$B$4*$R$3/(1-$B$4)</f>
        <v>116.6747751517692</v>
      </c>
      <c r="T430" s="1">
        <f t="shared" si="83"/>
        <v>115.82106318787385</v>
      </c>
      <c r="U430" s="1">
        <f t="shared" si="84"/>
        <v>0</v>
      </c>
      <c r="V430" s="1">
        <f t="shared" si="92"/>
        <v>27</v>
      </c>
      <c r="W430" s="1"/>
      <c r="X430" s="1">
        <f t="shared" si="93"/>
        <v>113.2839332862168</v>
      </c>
      <c r="Y430" s="1">
        <f>IF(X430=C430,$I$3,(Z430-$B$6*$B$2+A430)/$F$2)</f>
        <v>135.0669182173353</v>
      </c>
      <c r="Z430" s="1">
        <f t="shared" si="94"/>
        <v>4.96241360729309</v>
      </c>
      <c r="AA430" s="1">
        <f t="shared" si="85"/>
      </c>
      <c r="AB430" s="1">
        <f t="shared" si="86"/>
      </c>
      <c r="AC430" s="1">
        <f t="shared" si="87"/>
      </c>
      <c r="AD430" s="1">
        <f t="shared" si="88"/>
      </c>
      <c r="AE430" s="1">
        <f t="shared" si="89"/>
      </c>
      <c r="AF430">
        <f t="shared" si="90"/>
      </c>
      <c r="AG430">
        <f t="shared" si="91"/>
        <v>4.96241360729309</v>
      </c>
    </row>
    <row r="431" spans="1:33" ht="12.75">
      <c r="A431" s="1">
        <f>A430+$I$3/100</f>
        <v>147.23494098076208</v>
      </c>
      <c r="B431" s="1">
        <f>MAX($B$6*$B$2-A431+$B$4*$I$3,0.00001)</f>
        <v>1E-05</v>
      </c>
      <c r="C431" s="1">
        <f>$M$2+$B$7*LN(B431)+$M$4</f>
        <v>111.03842940027327</v>
      </c>
      <c r="D431" s="1">
        <f>MAX($B$6*$B$2-(1-$F$2)/(1-$F$2^D$17)*($A431-$F$2^(D$17-1)*$B$4*$I$3),0.000001)</f>
        <v>1E-06</v>
      </c>
      <c r="E431" s="1">
        <f>(1-$F$2^D$17)*($M$2+$B$7*LN(D431))/(1-$F$2)+(1-$F$2^(D$17-1))*$R$4+$F$2^(D$17-1)*$M$4</f>
        <v>102.0153814750243</v>
      </c>
      <c r="F431" s="1">
        <f>MAX($B$6*$B$2-(1-$F$2)/(1-$F$2^F$17)*($A431-$F$2^(F$17-1)*$B$4*$I$3),0.000001)</f>
        <v>1E-06</v>
      </c>
      <c r="G431" s="1">
        <f>(1-$F$2^F$17)*($M$2+$B$7*LN(F431))/(1-$F$2)+(1-$F$2^(F$17-1))*$R$4+$F$2^(F$17-1)*$M$4</f>
        <v>94.91112224570067</v>
      </c>
      <c r="H431" s="1">
        <f>MAX($B$6*$B$2-(1-$F$2)/(1-$F$2^H$17)*($A431-$F$2^(H$17-1)*$B$4*$I$3),0.000001)</f>
        <v>1E-06</v>
      </c>
      <c r="I431" s="1">
        <f>(1-$F$2^H$17)*($M$2+$B$7*LN(H431))/(1-$F$2)+(1-$F$2^(H$17-1))*$R$4+$F$2^(H$17-1)*$M$4</f>
        <v>88.49952829123608</v>
      </c>
      <c r="J431" s="1">
        <f>MAX($B$6*$B$2-(1-$F$2)/(1-$F$2^J$17)*($A431-$F$2^(J$17-1)*$B$4*$I$3),0.000001)</f>
        <v>1E-06</v>
      </c>
      <c r="K431" s="1">
        <f>(1-$F$2^J$17)*($M$2+$B$7*LN(J431))/(1-$F$2)+(1-$F$2^(J$17-1))*$R$4+$F$2^(J$17-1)*$M$4</f>
        <v>82.7130647473318</v>
      </c>
      <c r="L431" s="1">
        <f>MAX($B$6*$B$2-(1-$F$2)/(1-$F$2^L$17)*($A431-$F$2^(L$17-1)*$B$4*$I$3),0.000001)</f>
        <v>2.381301333119353</v>
      </c>
      <c r="M431" s="1">
        <f>(1-$F$2^L$17)*($M$2+$B$7*LN(L431))/(1-$F$2)+(1-$F$2^(L$17-1))*$R$4+$F$2^(L$17-1)*$M$4</f>
        <v>112.10085989382617</v>
      </c>
      <c r="N431" s="1">
        <f>MAX($B$6*$B$2-(1-$F$2)/(1-$F$2^N$17)*($A431-$F$2^(N$17-1)*$B$4*$I$3),0.000001)</f>
        <v>4.905423539936393</v>
      </c>
      <c r="O431" s="1">
        <f>(1-$F$2^N$17)*($M$2+$B$7*LN(N431))/(1-$F$2)+(1-$F$2^(N$17-1))*$R$4+$F$2^(N$17-1)*$M$4</f>
        <v>113.25358578230438</v>
      </c>
      <c r="P431" s="1">
        <f t="shared" si="70"/>
        <v>27</v>
      </c>
      <c r="Q431" s="1">
        <f>$R$3/(1-$B$4)</f>
        <v>115.82106318787385</v>
      </c>
      <c r="R431" s="1">
        <f>LN((1-$B$6)*$B$3*$B$2)+$B$7*LN($B$6*$B$3*$B$2+$F$2*Y431)+$B$4*$R$3/(1-$B$4)</f>
        <v>116.67558870800356</v>
      </c>
      <c r="T431" s="1">
        <f t="shared" si="83"/>
        <v>115.82106318787385</v>
      </c>
      <c r="U431" s="1">
        <f t="shared" si="84"/>
        <v>0</v>
      </c>
      <c r="V431" s="1">
        <f t="shared" si="92"/>
        <v>27</v>
      </c>
      <c r="W431" s="1"/>
      <c r="X431" s="1">
        <f t="shared" si="93"/>
        <v>113.25358578230438</v>
      </c>
      <c r="Y431" s="1">
        <f>IF(X431=C431,$I$3,(Z431-$B$6*$B$2+A431)/$F$2)</f>
        <v>135.3355839564526</v>
      </c>
      <c r="Z431" s="1">
        <f t="shared" si="94"/>
        <v>4.905423539936393</v>
      </c>
      <c r="AA431" s="1">
        <f t="shared" si="85"/>
      </c>
      <c r="AB431" s="1">
        <f t="shared" si="86"/>
      </c>
      <c r="AC431" s="1">
        <f t="shared" si="87"/>
      </c>
      <c r="AD431" s="1">
        <f t="shared" si="88"/>
      </c>
      <c r="AE431" s="1">
        <f t="shared" si="89"/>
      </c>
      <c r="AF431">
        <f t="shared" si="90"/>
      </c>
      <c r="AG431">
        <f t="shared" si="91"/>
        <v>4.905423539936393</v>
      </c>
    </row>
    <row r="432" spans="1:33" ht="12.75">
      <c r="A432" s="1">
        <f>A431+$I$3/100</f>
        <v>147.5344018776721</v>
      </c>
      <c r="B432" s="1">
        <f>MAX($B$6*$B$2-A432+$B$4*$I$3,0.00001)</f>
        <v>1E-05</v>
      </c>
      <c r="C432" s="1">
        <f>$M$2+$B$7*LN(B432)+$M$4</f>
        <v>111.03842940027327</v>
      </c>
      <c r="D432" s="1">
        <f>MAX($B$6*$B$2-(1-$F$2)/(1-$F$2^D$17)*($A432-$F$2^(D$17-1)*$B$4*$I$3),0.000001)</f>
        <v>1E-06</v>
      </c>
      <c r="E432" s="1">
        <f>(1-$F$2^D$17)*($M$2+$B$7*LN(D432))/(1-$F$2)+(1-$F$2^(D$17-1))*$R$4+$F$2^(D$17-1)*$M$4</f>
        <v>102.0153814750243</v>
      </c>
      <c r="F432" s="1">
        <f>MAX($B$6*$B$2-(1-$F$2)/(1-$F$2^F$17)*($A432-$F$2^(F$17-1)*$B$4*$I$3),0.000001)</f>
        <v>1E-06</v>
      </c>
      <c r="G432" s="1">
        <f>(1-$F$2^F$17)*($M$2+$B$7*LN(F432))/(1-$F$2)+(1-$F$2^(F$17-1))*$R$4+$F$2^(F$17-1)*$M$4</f>
        <v>94.91112224570067</v>
      </c>
      <c r="H432" s="1">
        <f>MAX($B$6*$B$2-(1-$F$2)/(1-$F$2^H$17)*($A432-$F$2^(H$17-1)*$B$4*$I$3),0.000001)</f>
        <v>1E-06</v>
      </c>
      <c r="I432" s="1">
        <f>(1-$F$2^H$17)*($M$2+$B$7*LN(H432))/(1-$F$2)+(1-$F$2^(H$17-1))*$R$4+$F$2^(H$17-1)*$M$4</f>
        <v>88.49952829123608</v>
      </c>
      <c r="J432" s="1">
        <f>MAX($B$6*$B$2-(1-$F$2)/(1-$F$2^J$17)*($A432-$F$2^(J$17-1)*$B$4*$I$3),0.000001)</f>
        <v>1E-06</v>
      </c>
      <c r="K432" s="1">
        <f>(1-$F$2^J$17)*($M$2+$B$7*LN(J432))/(1-$F$2)+(1-$F$2^(J$17-1))*$R$4+$F$2^(J$17-1)*$M$4</f>
        <v>82.7130647473318</v>
      </c>
      <c r="L432" s="1">
        <f>MAX($B$6*$B$2-(1-$F$2)/(1-$F$2^L$17)*($A432-$F$2^(L$17-1)*$B$4*$I$3),0.000001)</f>
        <v>2.3177789177132304</v>
      </c>
      <c r="M432" s="1">
        <f>(1-$F$2^L$17)*($M$2+$B$7*LN(L432))/(1-$F$2)+(1-$F$2^(L$17-1))*$R$4+$F$2^(L$17-1)*$M$4</f>
        <v>112.0371284562125</v>
      </c>
      <c r="N432" s="1">
        <f>MAX($B$6*$B$2-(1-$F$2)/(1-$F$2^N$17)*($A432-$F$2^(N$17-1)*$B$4*$I$3),0.000001)</f>
        <v>4.848433472579693</v>
      </c>
      <c r="O432" s="1">
        <f>(1-$F$2^N$17)*($M$2+$B$7*LN(N432))/(1-$F$2)+(1-$F$2^(N$17-1))*$R$4+$F$2^(N$17-1)*$M$4</f>
        <v>113.2228836401344</v>
      </c>
      <c r="P432" s="1">
        <f t="shared" si="70"/>
        <v>27</v>
      </c>
      <c r="Q432" s="1">
        <f>$R$3/(1-$B$4)</f>
        <v>115.82106318787385</v>
      </c>
      <c r="R432" s="1">
        <f>LN((1-$B$6)*$B$3*$B$2)+$B$7*LN($B$6*$B$3*$B$2+$F$2*Y432)+$B$4*$R$3/(1-$B$4)</f>
        <v>116.67640094264053</v>
      </c>
      <c r="T432" s="1">
        <f t="shared" si="83"/>
        <v>115.82106318787385</v>
      </c>
      <c r="U432" s="1">
        <f t="shared" si="84"/>
        <v>0</v>
      </c>
      <c r="V432" s="1">
        <f t="shared" si="92"/>
        <v>27</v>
      </c>
      <c r="W432" s="1"/>
      <c r="X432" s="1">
        <f t="shared" si="93"/>
        <v>113.2228836401344</v>
      </c>
      <c r="Y432" s="1">
        <f>IF(X432=C432,$I$3,(Z432-$B$6*$B$2+A432)/$F$2)</f>
        <v>135.60424969556988</v>
      </c>
      <c r="Z432" s="1">
        <f t="shared" si="94"/>
        <v>4.848433472579693</v>
      </c>
      <c r="AA432" s="1">
        <f t="shared" si="85"/>
      </c>
      <c r="AB432" s="1">
        <f t="shared" si="86"/>
      </c>
      <c r="AC432" s="1">
        <f t="shared" si="87"/>
      </c>
      <c r="AD432" s="1">
        <f t="shared" si="88"/>
      </c>
      <c r="AE432" s="1">
        <f t="shared" si="89"/>
      </c>
      <c r="AF432">
        <f t="shared" si="90"/>
      </c>
      <c r="AG432">
        <f t="shared" si="91"/>
        <v>4.848433472579693</v>
      </c>
    </row>
    <row r="433" spans="1:33" ht="12.75">
      <c r="A433" s="1">
        <f>A432+$I$3/100</f>
        <v>147.83386277458214</v>
      </c>
      <c r="B433" s="1">
        <f>MAX($B$6*$B$2-A433+$B$4*$I$3,0.00001)</f>
        <v>1E-05</v>
      </c>
      <c r="C433" s="1">
        <f>$M$2+$B$7*LN(B433)+$M$4</f>
        <v>111.03842940027327</v>
      </c>
      <c r="D433" s="1">
        <f>MAX($B$6*$B$2-(1-$F$2)/(1-$F$2^D$17)*($A433-$F$2^(D$17-1)*$B$4*$I$3),0.000001)</f>
        <v>1E-06</v>
      </c>
      <c r="E433" s="1">
        <f>(1-$F$2^D$17)*($M$2+$B$7*LN(D433))/(1-$F$2)+(1-$F$2^(D$17-1))*$R$4+$F$2^(D$17-1)*$M$4</f>
        <v>102.0153814750243</v>
      </c>
      <c r="F433" s="1">
        <f>MAX($B$6*$B$2-(1-$F$2)/(1-$F$2^F$17)*($A433-$F$2^(F$17-1)*$B$4*$I$3),0.000001)</f>
        <v>1E-06</v>
      </c>
      <c r="G433" s="1">
        <f>(1-$F$2^F$17)*($M$2+$B$7*LN(F433))/(1-$F$2)+(1-$F$2^(F$17-1))*$R$4+$F$2^(F$17-1)*$M$4</f>
        <v>94.91112224570067</v>
      </c>
      <c r="H433" s="1">
        <f>MAX($B$6*$B$2-(1-$F$2)/(1-$F$2^H$17)*($A433-$F$2^(H$17-1)*$B$4*$I$3),0.000001)</f>
        <v>1E-06</v>
      </c>
      <c r="I433" s="1">
        <f>(1-$F$2^H$17)*($M$2+$B$7*LN(H433))/(1-$F$2)+(1-$F$2^(H$17-1))*$R$4+$F$2^(H$17-1)*$M$4</f>
        <v>88.49952829123608</v>
      </c>
      <c r="J433" s="1">
        <f>MAX($B$6*$B$2-(1-$F$2)/(1-$F$2^J$17)*($A433-$F$2^(J$17-1)*$B$4*$I$3),0.000001)</f>
        <v>1E-06</v>
      </c>
      <c r="K433" s="1">
        <f>(1-$F$2^J$17)*($M$2+$B$7*LN(J433))/(1-$F$2)+(1-$F$2^(J$17-1))*$R$4+$F$2^(J$17-1)*$M$4</f>
        <v>82.7130647473318</v>
      </c>
      <c r="L433" s="1">
        <f>MAX($B$6*$B$2-(1-$F$2)/(1-$F$2^L$17)*($A433-$F$2^(L$17-1)*$B$4*$I$3),0.000001)</f>
        <v>2.254256502307104</v>
      </c>
      <c r="M433" s="1">
        <f>(1-$F$2^L$17)*($M$2+$B$7*LN(L433))/(1-$F$2)+(1-$F$2^(L$17-1))*$R$4+$F$2^(L$17-1)*$M$4</f>
        <v>111.97162586483105</v>
      </c>
      <c r="N433" s="1">
        <f>MAX($B$6*$B$2-(1-$F$2)/(1-$F$2^N$17)*($A433-$F$2^(N$17-1)*$B$4*$I$3),0.000001)</f>
        <v>4.791443405222992</v>
      </c>
      <c r="O433" s="1">
        <f>(1-$F$2^N$17)*($M$2+$B$7*LN(N433))/(1-$F$2)+(1-$F$2^(N$17-1))*$R$4+$F$2^(N$17-1)*$M$4</f>
        <v>113.19181847306177</v>
      </c>
      <c r="P433" s="1">
        <f t="shared" si="70"/>
        <v>27</v>
      </c>
      <c r="Q433" s="1">
        <f>$R$3/(1-$B$4)</f>
        <v>115.82106318787385</v>
      </c>
      <c r="R433" s="1">
        <f>LN((1-$B$6)*$B$3*$B$2)+$B$7*LN($B$6*$B$3*$B$2+$F$2*Y433)+$B$4*$R$3/(1-$B$4)</f>
        <v>116.67721185996693</v>
      </c>
      <c r="T433" s="1">
        <f t="shared" si="83"/>
        <v>115.82106318787385</v>
      </c>
      <c r="U433" s="1">
        <f t="shared" si="84"/>
        <v>0</v>
      </c>
      <c r="V433" s="1">
        <f t="shared" si="92"/>
        <v>27</v>
      </c>
      <c r="W433" s="1"/>
      <c r="X433" s="1">
        <f t="shared" si="93"/>
        <v>113.19181847306177</v>
      </c>
      <c r="Y433" s="1">
        <f>IF(X433=C433,$I$3,(Z433-$B$6*$B$2+A433)/$F$2)</f>
        <v>135.87291543468714</v>
      </c>
      <c r="Z433" s="1">
        <f t="shared" si="94"/>
        <v>4.791443405222992</v>
      </c>
      <c r="AA433" s="1">
        <f t="shared" si="85"/>
      </c>
      <c r="AB433" s="1">
        <f t="shared" si="86"/>
      </c>
      <c r="AC433" s="1">
        <f t="shared" si="87"/>
      </c>
      <c r="AD433" s="1">
        <f t="shared" si="88"/>
      </c>
      <c r="AE433" s="1">
        <f t="shared" si="89"/>
      </c>
      <c r="AF433">
        <f t="shared" si="90"/>
      </c>
      <c r="AG433">
        <f t="shared" si="91"/>
        <v>4.791443405222992</v>
      </c>
    </row>
    <row r="434" spans="1:33" ht="12.75">
      <c r="A434" s="1">
        <f>A433+$I$3/100</f>
        <v>148.13332367149218</v>
      </c>
      <c r="B434" s="1">
        <f>MAX($B$6*$B$2-A434+$B$4*$I$3,0.00001)</f>
        <v>1E-05</v>
      </c>
      <c r="C434" s="1">
        <f>$M$2+$B$7*LN(B434)+$M$4</f>
        <v>111.03842940027327</v>
      </c>
      <c r="D434" s="1">
        <f>MAX($B$6*$B$2-(1-$F$2)/(1-$F$2^D$17)*($A434-$F$2^(D$17-1)*$B$4*$I$3),0.000001)</f>
        <v>1E-06</v>
      </c>
      <c r="E434" s="1">
        <f>(1-$F$2^D$17)*($M$2+$B$7*LN(D434))/(1-$F$2)+(1-$F$2^(D$17-1))*$R$4+$F$2^(D$17-1)*$M$4</f>
        <v>102.0153814750243</v>
      </c>
      <c r="F434" s="1">
        <f>MAX($B$6*$B$2-(1-$F$2)/(1-$F$2^F$17)*($A434-$F$2^(F$17-1)*$B$4*$I$3),0.000001)</f>
        <v>1E-06</v>
      </c>
      <c r="G434" s="1">
        <f>(1-$F$2^F$17)*($M$2+$B$7*LN(F434))/(1-$F$2)+(1-$F$2^(F$17-1))*$R$4+$F$2^(F$17-1)*$M$4</f>
        <v>94.91112224570067</v>
      </c>
      <c r="H434" s="1">
        <f>MAX($B$6*$B$2-(1-$F$2)/(1-$F$2^H$17)*($A434-$F$2^(H$17-1)*$B$4*$I$3),0.000001)</f>
        <v>1E-06</v>
      </c>
      <c r="I434" s="1">
        <f>(1-$F$2^H$17)*($M$2+$B$7*LN(H434))/(1-$F$2)+(1-$F$2^(H$17-1))*$R$4+$F$2^(H$17-1)*$M$4</f>
        <v>88.49952829123608</v>
      </c>
      <c r="J434" s="1">
        <f>MAX($B$6*$B$2-(1-$F$2)/(1-$F$2^J$17)*($A434-$F$2^(J$17-1)*$B$4*$I$3),0.000001)</f>
        <v>1E-06</v>
      </c>
      <c r="K434" s="1">
        <f>(1-$F$2^J$17)*($M$2+$B$7*LN(J434))/(1-$F$2)+(1-$F$2^(J$17-1))*$R$4+$F$2^(J$17-1)*$M$4</f>
        <v>82.7130647473318</v>
      </c>
      <c r="L434" s="1">
        <f>MAX($B$6*$B$2-(1-$F$2)/(1-$F$2^L$17)*($A434-$F$2^(L$17-1)*$B$4*$I$3),0.000001)</f>
        <v>2.1907340869009815</v>
      </c>
      <c r="M434" s="1">
        <f>(1-$F$2^L$17)*($M$2+$B$7*LN(L434))/(1-$F$2)+(1-$F$2^(L$17-1))*$R$4+$F$2^(L$17-1)*$M$4</f>
        <v>111.90425085483751</v>
      </c>
      <c r="N434" s="1">
        <f>MAX($B$6*$B$2-(1-$F$2)/(1-$F$2^N$17)*($A434-$F$2^(N$17-1)*$B$4*$I$3),0.000001)</f>
        <v>4.734453337866295</v>
      </c>
      <c r="O434" s="1">
        <f>(1-$F$2^N$17)*($M$2+$B$7*LN(N434))/(1-$F$2)+(1-$F$2^(N$17-1))*$R$4+$F$2^(N$17-1)*$M$4</f>
        <v>113.1603815933814</v>
      </c>
      <c r="P434" s="1">
        <f t="shared" si="70"/>
        <v>27</v>
      </c>
      <c r="Q434" s="1">
        <f>$R$3/(1-$B$4)</f>
        <v>115.82106318787385</v>
      </c>
      <c r="R434" s="1">
        <f>LN((1-$B$6)*$B$3*$B$2)+$B$7*LN($B$6*$B$3*$B$2+$F$2*Y434)+$B$4*$R$3/(1-$B$4)</f>
        <v>116.67802146424877</v>
      </c>
      <c r="T434" s="1">
        <f t="shared" si="83"/>
        <v>115.82106318787385</v>
      </c>
      <c r="U434" s="1">
        <f t="shared" si="84"/>
        <v>0</v>
      </c>
      <c r="V434" s="1">
        <f t="shared" si="92"/>
        <v>27</v>
      </c>
      <c r="W434" s="1"/>
      <c r="X434" s="1">
        <f t="shared" si="93"/>
        <v>113.1603815933814</v>
      </c>
      <c r="Y434" s="1">
        <f>IF(X434=C434,$I$3,(Z434-$B$6*$B$2+A434)/$F$2)</f>
        <v>136.1415811738044</v>
      </c>
      <c r="Z434" s="1">
        <f t="shared" si="94"/>
        <v>4.734453337866295</v>
      </c>
      <c r="AA434" s="1">
        <f t="shared" si="85"/>
      </c>
      <c r="AB434" s="1">
        <f t="shared" si="86"/>
      </c>
      <c r="AC434" s="1">
        <f t="shared" si="87"/>
      </c>
      <c r="AD434" s="1">
        <f t="shared" si="88"/>
      </c>
      <c r="AE434" s="1">
        <f t="shared" si="89"/>
      </c>
      <c r="AF434">
        <f t="shared" si="90"/>
      </c>
      <c r="AG434">
        <f t="shared" si="91"/>
        <v>4.734453337866295</v>
      </c>
    </row>
    <row r="435" spans="1:33" ht="12.75">
      <c r="A435" s="1">
        <f>A434+$I$3/100</f>
        <v>148.4327845684022</v>
      </c>
      <c r="B435" s="1">
        <f>MAX($B$6*$B$2-A435+$B$4*$I$3,0.00001)</f>
        <v>1E-05</v>
      </c>
      <c r="C435" s="1">
        <f>$M$2+$B$7*LN(B435)+$M$4</f>
        <v>111.03842940027327</v>
      </c>
      <c r="D435" s="1">
        <f>MAX($B$6*$B$2-(1-$F$2)/(1-$F$2^D$17)*($A435-$F$2^(D$17-1)*$B$4*$I$3),0.000001)</f>
        <v>1E-06</v>
      </c>
      <c r="E435" s="1">
        <f>(1-$F$2^D$17)*($M$2+$B$7*LN(D435))/(1-$F$2)+(1-$F$2^(D$17-1))*$R$4+$F$2^(D$17-1)*$M$4</f>
        <v>102.0153814750243</v>
      </c>
      <c r="F435" s="1">
        <f>MAX($B$6*$B$2-(1-$F$2)/(1-$F$2^F$17)*($A435-$F$2^(F$17-1)*$B$4*$I$3),0.000001)</f>
        <v>1E-06</v>
      </c>
      <c r="G435" s="1">
        <f>(1-$F$2^F$17)*($M$2+$B$7*LN(F435))/(1-$F$2)+(1-$F$2^(F$17-1))*$R$4+$F$2^(F$17-1)*$M$4</f>
        <v>94.91112224570067</v>
      </c>
      <c r="H435" s="1">
        <f>MAX($B$6*$B$2-(1-$F$2)/(1-$F$2^H$17)*($A435-$F$2^(H$17-1)*$B$4*$I$3),0.000001)</f>
        <v>1E-06</v>
      </c>
      <c r="I435" s="1">
        <f>(1-$F$2^H$17)*($M$2+$B$7*LN(H435))/(1-$F$2)+(1-$F$2^(H$17-1))*$R$4+$F$2^(H$17-1)*$M$4</f>
        <v>88.49952829123608</v>
      </c>
      <c r="J435" s="1">
        <f>MAX($B$6*$B$2-(1-$F$2)/(1-$F$2^J$17)*($A435-$F$2^(J$17-1)*$B$4*$I$3),0.000001)</f>
        <v>1E-06</v>
      </c>
      <c r="K435" s="1">
        <f>(1-$F$2^J$17)*($M$2+$B$7*LN(J435))/(1-$F$2)+(1-$F$2^(J$17-1))*$R$4+$F$2^(J$17-1)*$M$4</f>
        <v>82.7130647473318</v>
      </c>
      <c r="L435" s="1">
        <f>MAX($B$6*$B$2-(1-$F$2)/(1-$F$2^L$17)*($A435-$F$2^(L$17-1)*$B$4*$I$3),0.000001)</f>
        <v>2.127211671494859</v>
      </c>
      <c r="M435" s="1">
        <f>(1-$F$2^L$17)*($M$2+$B$7*LN(L435))/(1-$F$2)+(1-$F$2^(L$17-1))*$R$4+$F$2^(L$17-1)*$M$4</f>
        <v>111.83489322051467</v>
      </c>
      <c r="N435" s="1">
        <f>MAX($B$6*$B$2-(1-$F$2)/(1-$F$2^N$17)*($A435-$F$2^(N$17-1)*$B$4*$I$3),0.000001)</f>
        <v>4.677463270509595</v>
      </c>
      <c r="O435" s="1">
        <f>(1-$F$2^N$17)*($M$2+$B$7*LN(N435))/(1-$F$2)+(1-$F$2^(N$17-1))*$R$4+$F$2^(N$17-1)*$M$4</f>
        <v>113.12856399774363</v>
      </c>
      <c r="P435" s="1">
        <f t="shared" si="70"/>
        <v>27</v>
      </c>
      <c r="Q435" s="1">
        <f>$R$3/(1-$B$4)</f>
        <v>115.82106318787385</v>
      </c>
      <c r="R435" s="1">
        <f>LN((1-$B$6)*$B$3*$B$2)+$B$7*LN($B$6*$B$3*$B$2+$F$2*Y435)+$B$4*$R$3/(1-$B$4)</f>
        <v>116.67882975973134</v>
      </c>
      <c r="T435" s="1">
        <f t="shared" si="83"/>
        <v>115.82106318787385</v>
      </c>
      <c r="U435" s="1">
        <f t="shared" si="84"/>
        <v>0</v>
      </c>
      <c r="V435" s="1">
        <f t="shared" si="92"/>
        <v>27</v>
      </c>
      <c r="W435" s="1"/>
      <c r="X435" s="1">
        <f t="shared" si="93"/>
        <v>113.12856399774363</v>
      </c>
      <c r="Y435" s="1">
        <f>IF(X435=C435,$I$3,(Z435-$B$6*$B$2+A435)/$F$2)</f>
        <v>136.41024691292168</v>
      </c>
      <c r="Z435" s="1">
        <f t="shared" si="94"/>
        <v>4.677463270509595</v>
      </c>
      <c r="AA435" s="1">
        <f t="shared" si="85"/>
      </c>
      <c r="AB435" s="1">
        <f t="shared" si="86"/>
      </c>
      <c r="AC435" s="1">
        <f t="shared" si="87"/>
      </c>
      <c r="AD435" s="1">
        <f t="shared" si="88"/>
      </c>
      <c r="AE435" s="1">
        <f t="shared" si="89"/>
      </c>
      <c r="AF435">
        <f t="shared" si="90"/>
      </c>
      <c r="AG435">
        <f t="shared" si="91"/>
        <v>4.677463270509595</v>
      </c>
    </row>
    <row r="436" spans="1:33" ht="12.75">
      <c r="A436" s="1">
        <f>A435+$I$3/100</f>
        <v>148.73224546531225</v>
      </c>
      <c r="B436" s="1">
        <f>MAX($B$6*$B$2-A436+$B$4*$I$3,0.00001)</f>
        <v>1E-05</v>
      </c>
      <c r="C436" s="1">
        <f>$M$2+$B$7*LN(B436)+$M$4</f>
        <v>111.03842940027327</v>
      </c>
      <c r="D436" s="1">
        <f>MAX($B$6*$B$2-(1-$F$2)/(1-$F$2^D$17)*($A436-$F$2^(D$17-1)*$B$4*$I$3),0.000001)</f>
        <v>1E-06</v>
      </c>
      <c r="E436" s="1">
        <f>(1-$F$2^D$17)*($M$2+$B$7*LN(D436))/(1-$F$2)+(1-$F$2^(D$17-1))*$R$4+$F$2^(D$17-1)*$M$4</f>
        <v>102.0153814750243</v>
      </c>
      <c r="F436" s="1">
        <f>MAX($B$6*$B$2-(1-$F$2)/(1-$F$2^F$17)*($A436-$F$2^(F$17-1)*$B$4*$I$3),0.000001)</f>
        <v>1E-06</v>
      </c>
      <c r="G436" s="1">
        <f>(1-$F$2^F$17)*($M$2+$B$7*LN(F436))/(1-$F$2)+(1-$F$2^(F$17-1))*$R$4+$F$2^(F$17-1)*$M$4</f>
        <v>94.91112224570067</v>
      </c>
      <c r="H436" s="1">
        <f>MAX($B$6*$B$2-(1-$F$2)/(1-$F$2^H$17)*($A436-$F$2^(H$17-1)*$B$4*$I$3),0.000001)</f>
        <v>1E-06</v>
      </c>
      <c r="I436" s="1">
        <f>(1-$F$2^H$17)*($M$2+$B$7*LN(H436))/(1-$F$2)+(1-$F$2^(H$17-1))*$R$4+$F$2^(H$17-1)*$M$4</f>
        <v>88.49952829123608</v>
      </c>
      <c r="J436" s="1">
        <f>MAX($B$6*$B$2-(1-$F$2)/(1-$F$2^J$17)*($A436-$F$2^(J$17-1)*$B$4*$I$3),0.000001)</f>
        <v>1E-06</v>
      </c>
      <c r="K436" s="1">
        <f>(1-$F$2^J$17)*($M$2+$B$7*LN(J436))/(1-$F$2)+(1-$F$2^(J$17-1))*$R$4+$F$2^(J$17-1)*$M$4</f>
        <v>82.7130647473318</v>
      </c>
      <c r="L436" s="1">
        <f>MAX($B$6*$B$2-(1-$F$2)/(1-$F$2^L$17)*($A436-$F$2^(L$17-1)*$B$4*$I$3),0.000001)</f>
        <v>2.0636892560887325</v>
      </c>
      <c r="M436" s="1">
        <f>(1-$F$2^L$17)*($M$2+$B$7*LN(L436))/(1-$F$2)+(1-$F$2^(L$17-1))*$R$4+$F$2^(L$17-1)*$M$4</f>
        <v>111.76343273072989</v>
      </c>
      <c r="N436" s="1">
        <f>MAX($B$6*$B$2-(1-$F$2)/(1-$F$2^N$17)*($A436-$F$2^(N$17-1)*$B$4*$I$3),0.000001)</f>
        <v>4.620473203152894</v>
      </c>
      <c r="O436" s="1">
        <f>(1-$F$2^N$17)*($M$2+$B$7*LN(N436))/(1-$F$2)+(1-$F$2^(N$17-1))*$R$4+$F$2^(N$17-1)*$M$4</f>
        <v>113.09635635167578</v>
      </c>
      <c r="P436" s="1">
        <f t="shared" si="70"/>
        <v>27</v>
      </c>
      <c r="Q436" s="1">
        <f>$R$3/(1-$B$4)</f>
        <v>115.82106318787385</v>
      </c>
      <c r="R436" s="1">
        <f>LN((1-$B$6)*$B$3*$B$2)+$B$7*LN($B$6*$B$3*$B$2+$F$2*Y436)+$B$4*$R$3/(1-$B$4)</f>
        <v>116.67963675063943</v>
      </c>
      <c r="T436" s="1">
        <f t="shared" si="83"/>
        <v>115.82106318787385</v>
      </c>
      <c r="U436" s="1">
        <f t="shared" si="84"/>
        <v>0</v>
      </c>
      <c r="V436" s="1">
        <f t="shared" si="92"/>
        <v>27</v>
      </c>
      <c r="W436" s="1"/>
      <c r="X436" s="1">
        <f t="shared" si="93"/>
        <v>113.09635635167578</v>
      </c>
      <c r="Y436" s="1">
        <f>IF(X436=C436,$I$3,(Z436-$B$6*$B$2+A436)/$F$2)</f>
        <v>136.67891265203895</v>
      </c>
      <c r="Z436" s="1">
        <f t="shared" si="94"/>
        <v>4.620473203152894</v>
      </c>
      <c r="AA436" s="1">
        <f t="shared" si="85"/>
      </c>
      <c r="AB436" s="1">
        <f t="shared" si="86"/>
      </c>
      <c r="AC436" s="1">
        <f t="shared" si="87"/>
      </c>
      <c r="AD436" s="1">
        <f t="shared" si="88"/>
      </c>
      <c r="AE436" s="1">
        <f t="shared" si="89"/>
      </c>
      <c r="AF436">
        <f t="shared" si="90"/>
      </c>
      <c r="AG436">
        <f t="shared" si="91"/>
        <v>4.620473203152894</v>
      </c>
    </row>
    <row r="437" spans="1:33" ht="12.75">
      <c r="A437" s="1">
        <f>A436+$I$3/100</f>
        <v>149.03170636222228</v>
      </c>
      <c r="B437" s="1">
        <f>MAX($B$6*$B$2-A437+$B$4*$I$3,0.00001)</f>
        <v>1E-05</v>
      </c>
      <c r="C437" s="1">
        <f>$M$2+$B$7*LN(B437)+$M$4</f>
        <v>111.03842940027327</v>
      </c>
      <c r="D437" s="1">
        <f>MAX($B$6*$B$2-(1-$F$2)/(1-$F$2^D$17)*($A437-$F$2^(D$17-1)*$B$4*$I$3),0.000001)</f>
        <v>1E-06</v>
      </c>
      <c r="E437" s="1">
        <f>(1-$F$2^D$17)*($M$2+$B$7*LN(D437))/(1-$F$2)+(1-$F$2^(D$17-1))*$R$4+$F$2^(D$17-1)*$M$4</f>
        <v>102.0153814750243</v>
      </c>
      <c r="F437" s="1">
        <f>MAX($B$6*$B$2-(1-$F$2)/(1-$F$2^F$17)*($A437-$F$2^(F$17-1)*$B$4*$I$3),0.000001)</f>
        <v>1E-06</v>
      </c>
      <c r="G437" s="1">
        <f>(1-$F$2^F$17)*($M$2+$B$7*LN(F437))/(1-$F$2)+(1-$F$2^(F$17-1))*$R$4+$F$2^(F$17-1)*$M$4</f>
        <v>94.91112224570067</v>
      </c>
      <c r="H437" s="1">
        <f>MAX($B$6*$B$2-(1-$F$2)/(1-$F$2^H$17)*($A437-$F$2^(H$17-1)*$B$4*$I$3),0.000001)</f>
        <v>1E-06</v>
      </c>
      <c r="I437" s="1">
        <f>(1-$F$2^H$17)*($M$2+$B$7*LN(H437))/(1-$F$2)+(1-$F$2^(H$17-1))*$R$4+$F$2^(H$17-1)*$M$4</f>
        <v>88.49952829123608</v>
      </c>
      <c r="J437" s="1">
        <f>MAX($B$6*$B$2-(1-$F$2)/(1-$F$2^J$17)*($A437-$F$2^(J$17-1)*$B$4*$I$3),0.000001)</f>
        <v>1E-06</v>
      </c>
      <c r="K437" s="1">
        <f>(1-$F$2^J$17)*($M$2+$B$7*LN(J437))/(1-$F$2)+(1-$F$2^(J$17-1))*$R$4+$F$2^(J$17-1)*$M$4</f>
        <v>82.7130647473318</v>
      </c>
      <c r="L437" s="1">
        <f>MAX($B$6*$B$2-(1-$F$2)/(1-$F$2^L$17)*($A437-$F$2^(L$17-1)*$B$4*$I$3),0.000001)</f>
        <v>2.00016684068261</v>
      </c>
      <c r="M437" s="1">
        <f>(1-$F$2^L$17)*($M$2+$B$7*LN(L437))/(1-$F$2)+(1-$F$2^(L$17-1))*$R$4+$F$2^(L$17-1)*$M$4</f>
        <v>111.68973787479007</v>
      </c>
      <c r="N437" s="1">
        <f>MAX($B$6*$B$2-(1-$F$2)/(1-$F$2^N$17)*($A437-$F$2^(N$17-1)*$B$4*$I$3),0.000001)</f>
        <v>4.563483135796197</v>
      </c>
      <c r="O437" s="1">
        <f>(1-$F$2^N$17)*($M$2+$B$7*LN(N437))/(1-$F$2)+(1-$F$2^(N$17-1))*$R$4+$F$2^(N$17-1)*$M$4</f>
        <v>113.06374897314322</v>
      </c>
      <c r="P437" s="1">
        <f t="shared" si="70"/>
        <v>27</v>
      </c>
      <c r="Q437" s="1">
        <f>$R$3/(1-$B$4)</f>
        <v>115.82106318787385</v>
      </c>
      <c r="R437" s="1">
        <f>LN((1-$B$6)*$B$3*$B$2)+$B$7*LN($B$6*$B$3*$B$2+$F$2*Y437)+$B$4*$R$3/(1-$B$4)</f>
        <v>116.68044244117736</v>
      </c>
      <c r="T437" s="1">
        <f t="shared" si="83"/>
        <v>115.82106318787385</v>
      </c>
      <c r="U437" s="1">
        <f t="shared" si="84"/>
        <v>0</v>
      </c>
      <c r="V437" s="1">
        <f t="shared" si="92"/>
        <v>27</v>
      </c>
      <c r="W437" s="1"/>
      <c r="X437" s="1">
        <f t="shared" si="93"/>
        <v>113.06374897314322</v>
      </c>
      <c r="Y437" s="1">
        <f>IF(X437=C437,$I$3,(Z437-$B$6*$B$2+A437)/$F$2)</f>
        <v>136.9475783911562</v>
      </c>
      <c r="Z437" s="1">
        <f t="shared" si="94"/>
        <v>4.563483135796197</v>
      </c>
      <c r="AA437" s="1">
        <f t="shared" si="85"/>
      </c>
      <c r="AB437" s="1">
        <f t="shared" si="86"/>
      </c>
      <c r="AC437" s="1">
        <f t="shared" si="87"/>
      </c>
      <c r="AD437" s="1">
        <f t="shared" si="88"/>
      </c>
      <c r="AE437" s="1">
        <f t="shared" si="89"/>
      </c>
      <c r="AF437">
        <f t="shared" si="90"/>
      </c>
      <c r="AG437">
        <f t="shared" si="91"/>
        <v>4.563483135796197</v>
      </c>
    </row>
    <row r="438" spans="1:33" ht="12.75">
      <c r="A438" s="1">
        <f>A437+$I$3/100</f>
        <v>149.33116725913231</v>
      </c>
      <c r="B438" s="1">
        <f>MAX($B$6*$B$2-A438+$B$4*$I$3,0.00001)</f>
        <v>1E-05</v>
      </c>
      <c r="C438" s="1">
        <f>$M$2+$B$7*LN(B438)+$M$4</f>
        <v>111.03842940027327</v>
      </c>
      <c r="D438" s="1">
        <f>MAX($B$6*$B$2-(1-$F$2)/(1-$F$2^D$17)*($A438-$F$2^(D$17-1)*$B$4*$I$3),0.000001)</f>
        <v>1E-06</v>
      </c>
      <c r="E438" s="1">
        <f>(1-$F$2^D$17)*($M$2+$B$7*LN(D438))/(1-$F$2)+(1-$F$2^(D$17-1))*$R$4+$F$2^(D$17-1)*$M$4</f>
        <v>102.0153814750243</v>
      </c>
      <c r="F438" s="1">
        <f>MAX($B$6*$B$2-(1-$F$2)/(1-$F$2^F$17)*($A438-$F$2^(F$17-1)*$B$4*$I$3),0.000001)</f>
        <v>1E-06</v>
      </c>
      <c r="G438" s="1">
        <f>(1-$F$2^F$17)*($M$2+$B$7*LN(F438))/(1-$F$2)+(1-$F$2^(F$17-1))*$R$4+$F$2^(F$17-1)*$M$4</f>
        <v>94.91112224570067</v>
      </c>
      <c r="H438" s="1">
        <f>MAX($B$6*$B$2-(1-$F$2)/(1-$F$2^H$17)*($A438-$F$2^(H$17-1)*$B$4*$I$3),0.000001)</f>
        <v>1E-06</v>
      </c>
      <c r="I438" s="1">
        <f>(1-$F$2^H$17)*($M$2+$B$7*LN(H438))/(1-$F$2)+(1-$F$2^(H$17-1))*$R$4+$F$2^(H$17-1)*$M$4</f>
        <v>88.49952829123608</v>
      </c>
      <c r="J438" s="1">
        <f>MAX($B$6*$B$2-(1-$F$2)/(1-$F$2^J$17)*($A438-$F$2^(J$17-1)*$B$4*$I$3),0.000001)</f>
        <v>1E-06</v>
      </c>
      <c r="K438" s="1">
        <f>(1-$F$2^J$17)*($M$2+$B$7*LN(J438))/(1-$F$2)+(1-$F$2^(J$17-1))*$R$4+$F$2^(J$17-1)*$M$4</f>
        <v>82.7130647473318</v>
      </c>
      <c r="L438" s="1">
        <f>MAX($B$6*$B$2-(1-$F$2)/(1-$F$2^L$17)*($A438-$F$2^(L$17-1)*$B$4*$I$3),0.000001)</f>
        <v>1.9366444252764872</v>
      </c>
      <c r="M438" s="1">
        <f>(1-$F$2^L$17)*($M$2+$B$7*LN(L438))/(1-$F$2)+(1-$F$2^(L$17-1))*$R$4+$F$2^(L$17-1)*$M$4</f>
        <v>111.61366440583616</v>
      </c>
      <c r="N438" s="1">
        <f>MAX($B$6*$B$2-(1-$F$2)/(1-$F$2^N$17)*($A438-$F$2^(N$17-1)*$B$4*$I$3),0.000001)</f>
        <v>4.506493068439497</v>
      </c>
      <c r="O438" s="1">
        <f>(1-$F$2^N$17)*($M$2+$B$7*LN(N438))/(1-$F$2)+(1-$F$2^(N$17-1))*$R$4+$F$2^(N$17-1)*$M$4</f>
        <v>113.03073181507729</v>
      </c>
      <c r="P438" s="1">
        <f t="shared" si="70"/>
        <v>27</v>
      </c>
      <c r="Q438" s="1">
        <f>$R$3/(1-$B$4)</f>
        <v>115.82106318787385</v>
      </c>
      <c r="R438" s="1">
        <f>LN((1-$B$6)*$B$3*$B$2)+$B$7*LN($B$6*$B$3*$B$2+$F$2*Y438)+$B$4*$R$3/(1-$B$4)</f>
        <v>116.68124683552918</v>
      </c>
      <c r="T438" s="1">
        <f t="shared" si="83"/>
        <v>115.82106318787385</v>
      </c>
      <c r="U438" s="1">
        <f t="shared" si="84"/>
        <v>0</v>
      </c>
      <c r="V438" s="1">
        <f t="shared" si="92"/>
        <v>27</v>
      </c>
      <c r="W438" s="1"/>
      <c r="X438" s="1">
        <f t="shared" si="93"/>
        <v>113.03073181507729</v>
      </c>
      <c r="Y438" s="1">
        <f>IF(X438=C438,$I$3,(Z438-$B$6*$B$2+A438)/$F$2)</f>
        <v>137.21624413027348</v>
      </c>
      <c r="Z438" s="1">
        <f t="shared" si="94"/>
        <v>4.506493068439497</v>
      </c>
      <c r="AA438" s="1">
        <f t="shared" si="85"/>
      </c>
      <c r="AB438" s="1">
        <f t="shared" si="86"/>
      </c>
      <c r="AC438" s="1">
        <f t="shared" si="87"/>
      </c>
      <c r="AD438" s="1">
        <f t="shared" si="88"/>
      </c>
      <c r="AE438" s="1">
        <f t="shared" si="89"/>
      </c>
      <c r="AF438">
        <f t="shared" si="90"/>
      </c>
      <c r="AG438">
        <f t="shared" si="91"/>
        <v>4.506493068439497</v>
      </c>
    </row>
    <row r="439" spans="1:33" ht="12.75">
      <c r="A439" s="1">
        <f>A438+$I$3/100</f>
        <v>149.63062815604235</v>
      </c>
      <c r="B439" s="1">
        <f>MAX($B$6*$B$2-A439+$B$4*$I$3,0.00001)</f>
        <v>1E-05</v>
      </c>
      <c r="C439" s="1">
        <f>$M$2+$B$7*LN(B439)+$M$4</f>
        <v>111.03842940027327</v>
      </c>
      <c r="D439" s="1">
        <f>MAX($B$6*$B$2-(1-$F$2)/(1-$F$2^D$17)*($A439-$F$2^(D$17-1)*$B$4*$I$3),0.000001)</f>
        <v>1E-06</v>
      </c>
      <c r="E439" s="1">
        <f>(1-$F$2^D$17)*($M$2+$B$7*LN(D439))/(1-$F$2)+(1-$F$2^(D$17-1))*$R$4+$F$2^(D$17-1)*$M$4</f>
        <v>102.0153814750243</v>
      </c>
      <c r="F439" s="1">
        <f>MAX($B$6*$B$2-(1-$F$2)/(1-$F$2^F$17)*($A439-$F$2^(F$17-1)*$B$4*$I$3),0.000001)</f>
        <v>1E-06</v>
      </c>
      <c r="G439" s="1">
        <f>(1-$F$2^F$17)*($M$2+$B$7*LN(F439))/(1-$F$2)+(1-$F$2^(F$17-1))*$R$4+$F$2^(F$17-1)*$M$4</f>
        <v>94.91112224570067</v>
      </c>
      <c r="H439" s="1">
        <f>MAX($B$6*$B$2-(1-$F$2)/(1-$F$2^H$17)*($A439-$F$2^(H$17-1)*$B$4*$I$3),0.000001)</f>
        <v>1E-06</v>
      </c>
      <c r="I439" s="1">
        <f>(1-$F$2^H$17)*($M$2+$B$7*LN(H439))/(1-$F$2)+(1-$F$2^(H$17-1))*$R$4+$F$2^(H$17-1)*$M$4</f>
        <v>88.49952829123608</v>
      </c>
      <c r="J439" s="1">
        <f>MAX($B$6*$B$2-(1-$F$2)/(1-$F$2^J$17)*($A439-$F$2^(J$17-1)*$B$4*$I$3),0.000001)</f>
        <v>1E-06</v>
      </c>
      <c r="K439" s="1">
        <f>(1-$F$2^J$17)*($M$2+$B$7*LN(J439))/(1-$F$2)+(1-$F$2^(J$17-1))*$R$4+$F$2^(J$17-1)*$M$4</f>
        <v>82.7130647473318</v>
      </c>
      <c r="L439" s="1">
        <f>MAX($B$6*$B$2-(1-$F$2)/(1-$F$2^L$17)*($A439-$F$2^(L$17-1)*$B$4*$I$3),0.000001)</f>
        <v>1.873122009870361</v>
      </c>
      <c r="M439" s="1">
        <f>(1-$F$2^L$17)*($M$2+$B$7*LN(L439))/(1-$F$2)+(1-$F$2^(L$17-1))*$R$4+$F$2^(L$17-1)*$M$4</f>
        <v>111.53505364124456</v>
      </c>
      <c r="N439" s="1">
        <f>MAX($B$6*$B$2-(1-$F$2)/(1-$F$2^N$17)*($A439-$F$2^(N$17-1)*$B$4*$I$3),0.000001)</f>
        <v>4.4495030010828</v>
      </c>
      <c r="O439" s="1">
        <f>(1-$F$2^N$17)*($M$2+$B$7*LN(N439))/(1-$F$2)+(1-$F$2^(N$17-1))*$R$4+$F$2^(N$17-1)*$M$4</f>
        <v>112.99729444679134</v>
      </c>
      <c r="P439" s="1">
        <f t="shared" si="70"/>
        <v>27</v>
      </c>
      <c r="Q439" s="1">
        <f>$R$3/(1-$B$4)</f>
        <v>115.82106318787385</v>
      </c>
      <c r="R439" s="1">
        <f>LN((1-$B$6)*$B$3*$B$2)+$B$7*LN($B$6*$B$3*$B$2+$F$2*Y439)+$B$4*$R$3/(1-$B$4)</f>
        <v>116.68204993785875</v>
      </c>
      <c r="T439" s="1">
        <f t="shared" si="83"/>
        <v>115.82106318787385</v>
      </c>
      <c r="U439" s="1">
        <f t="shared" si="84"/>
        <v>0</v>
      </c>
      <c r="V439" s="1">
        <f t="shared" si="92"/>
        <v>27</v>
      </c>
      <c r="W439" s="1"/>
      <c r="X439" s="1">
        <f t="shared" si="93"/>
        <v>112.99729444679134</v>
      </c>
      <c r="Y439" s="1">
        <f>IF(X439=C439,$I$3,(Z439-$B$6*$B$2+A439)/$F$2)</f>
        <v>137.48490986939075</v>
      </c>
      <c r="Z439" s="1">
        <f t="shared" si="94"/>
        <v>4.4495030010828</v>
      </c>
      <c r="AA439" s="1">
        <f t="shared" si="85"/>
      </c>
      <c r="AB439" s="1">
        <f t="shared" si="86"/>
      </c>
      <c r="AC439" s="1">
        <f t="shared" si="87"/>
      </c>
      <c r="AD439" s="1">
        <f t="shared" si="88"/>
      </c>
      <c r="AE439" s="1">
        <f t="shared" si="89"/>
      </c>
      <c r="AF439">
        <f t="shared" si="90"/>
      </c>
      <c r="AG439">
        <f t="shared" si="91"/>
        <v>4.4495030010828</v>
      </c>
    </row>
    <row r="440" spans="1:33" ht="12.75">
      <c r="A440" s="1">
        <f>A439+$I$3/100</f>
        <v>149.93008905295238</v>
      </c>
      <c r="B440" s="1">
        <f>MAX($B$6*$B$2-A440+$B$4*$I$3,0.00001)</f>
        <v>1E-05</v>
      </c>
      <c r="C440" s="1">
        <f>$M$2+$B$7*LN(B440)+$M$4</f>
        <v>111.03842940027327</v>
      </c>
      <c r="D440" s="1">
        <f>MAX($B$6*$B$2-(1-$F$2)/(1-$F$2^D$17)*($A440-$F$2^(D$17-1)*$B$4*$I$3),0.000001)</f>
        <v>1E-06</v>
      </c>
      <c r="E440" s="1">
        <f>(1-$F$2^D$17)*($M$2+$B$7*LN(D440))/(1-$F$2)+(1-$F$2^(D$17-1))*$R$4+$F$2^(D$17-1)*$M$4</f>
        <v>102.0153814750243</v>
      </c>
      <c r="F440" s="1">
        <f>MAX($B$6*$B$2-(1-$F$2)/(1-$F$2^F$17)*($A440-$F$2^(F$17-1)*$B$4*$I$3),0.000001)</f>
        <v>1E-06</v>
      </c>
      <c r="G440" s="1">
        <f>(1-$F$2^F$17)*($M$2+$B$7*LN(F440))/(1-$F$2)+(1-$F$2^(F$17-1))*$R$4+$F$2^(F$17-1)*$M$4</f>
        <v>94.91112224570067</v>
      </c>
      <c r="H440" s="1">
        <f>MAX($B$6*$B$2-(1-$F$2)/(1-$F$2^H$17)*($A440-$F$2^(H$17-1)*$B$4*$I$3),0.000001)</f>
        <v>1E-06</v>
      </c>
      <c r="I440" s="1">
        <f>(1-$F$2^H$17)*($M$2+$B$7*LN(H440))/(1-$F$2)+(1-$F$2^(H$17-1))*$R$4+$F$2^(H$17-1)*$M$4</f>
        <v>88.49952829123608</v>
      </c>
      <c r="J440" s="1">
        <f>MAX($B$6*$B$2-(1-$F$2)/(1-$F$2^J$17)*($A440-$F$2^(J$17-1)*$B$4*$I$3),0.000001)</f>
        <v>1E-06</v>
      </c>
      <c r="K440" s="1">
        <f>(1-$F$2^J$17)*($M$2+$B$7*LN(J440))/(1-$F$2)+(1-$F$2^(J$17-1))*$R$4+$F$2^(J$17-1)*$M$4</f>
        <v>82.7130647473318</v>
      </c>
      <c r="L440" s="1">
        <f>MAX($B$6*$B$2-(1-$F$2)/(1-$F$2^L$17)*($A440-$F$2^(L$17-1)*$B$4*$I$3),0.000001)</f>
        <v>1.8095995944642382</v>
      </c>
      <c r="M440" s="1">
        <f>(1-$F$2^L$17)*($M$2+$B$7*LN(L440))/(1-$F$2)+(1-$F$2^(L$17-1))*$R$4+$F$2^(L$17-1)*$M$4</f>
        <v>111.45373046970755</v>
      </c>
      <c r="N440" s="1">
        <f>MAX($B$6*$B$2-(1-$F$2)/(1-$F$2^N$17)*($A440-$F$2^(N$17-1)*$B$4*$I$3),0.000001)</f>
        <v>4.392512933726099</v>
      </c>
      <c r="O440" s="1">
        <f>(1-$F$2^N$17)*($M$2+$B$7*LN(N440))/(1-$F$2)+(1-$F$2^(N$17-1))*$R$4+$F$2^(N$17-1)*$M$4</f>
        <v>112.96342603419902</v>
      </c>
      <c r="P440" s="1">
        <f t="shared" si="70"/>
        <v>27</v>
      </c>
      <c r="Q440" s="1">
        <f>$R$3/(1-$B$4)</f>
        <v>115.82106318787385</v>
      </c>
      <c r="R440" s="1">
        <f>LN((1-$B$6)*$B$3*$B$2)+$B$7*LN($B$6*$B$3*$B$2+$F$2*Y440)+$B$4*$R$3/(1-$B$4)</f>
        <v>116.68285175230994</v>
      </c>
      <c r="T440" s="1">
        <f t="shared" si="83"/>
        <v>115.82106318787385</v>
      </c>
      <c r="U440" s="1">
        <f t="shared" si="84"/>
        <v>0</v>
      </c>
      <c r="V440" s="1">
        <f t="shared" si="92"/>
        <v>27</v>
      </c>
      <c r="W440" s="1"/>
      <c r="X440" s="1">
        <f t="shared" si="93"/>
        <v>112.96342603419902</v>
      </c>
      <c r="Y440" s="1">
        <f>IF(X440=C440,$I$3,(Z440-$B$6*$B$2+A440)/$F$2)</f>
        <v>137.75357560850802</v>
      </c>
      <c r="Z440" s="1">
        <f t="shared" si="94"/>
        <v>4.392512933726099</v>
      </c>
      <c r="AA440" s="1">
        <f t="shared" si="85"/>
      </c>
      <c r="AB440" s="1">
        <f t="shared" si="86"/>
      </c>
      <c r="AC440" s="1">
        <f t="shared" si="87"/>
      </c>
      <c r="AD440" s="1">
        <f t="shared" si="88"/>
      </c>
      <c r="AE440" s="1">
        <f t="shared" si="89"/>
      </c>
      <c r="AF440">
        <f t="shared" si="90"/>
      </c>
      <c r="AG440">
        <f t="shared" si="91"/>
        <v>4.392512933726099</v>
      </c>
    </row>
    <row r="441" spans="1:33" ht="12.75">
      <c r="A441" s="1">
        <f>A440+$I$3/100</f>
        <v>150.22954994986242</v>
      </c>
      <c r="B441" s="1">
        <f>MAX($B$6*$B$2-A441+$B$4*$I$3,0.00001)</f>
        <v>1E-05</v>
      </c>
      <c r="C441" s="1">
        <f>$M$2+$B$7*LN(B441)+$M$4</f>
        <v>111.03842940027327</v>
      </c>
      <c r="D441" s="1">
        <f>MAX($B$6*$B$2-(1-$F$2)/(1-$F$2^D$17)*($A441-$F$2^(D$17-1)*$B$4*$I$3),0.000001)</f>
        <v>1E-06</v>
      </c>
      <c r="E441" s="1">
        <f>(1-$F$2^D$17)*($M$2+$B$7*LN(D441))/(1-$F$2)+(1-$F$2^(D$17-1))*$R$4+$F$2^(D$17-1)*$M$4</f>
        <v>102.0153814750243</v>
      </c>
      <c r="F441" s="1">
        <f>MAX($B$6*$B$2-(1-$F$2)/(1-$F$2^F$17)*($A441-$F$2^(F$17-1)*$B$4*$I$3),0.000001)</f>
        <v>1E-06</v>
      </c>
      <c r="G441" s="1">
        <f>(1-$F$2^F$17)*($M$2+$B$7*LN(F441))/(1-$F$2)+(1-$F$2^(F$17-1))*$R$4+$F$2^(F$17-1)*$M$4</f>
        <v>94.91112224570067</v>
      </c>
      <c r="H441" s="1">
        <f>MAX($B$6*$B$2-(1-$F$2)/(1-$F$2^H$17)*($A441-$F$2^(H$17-1)*$B$4*$I$3),0.000001)</f>
        <v>1E-06</v>
      </c>
      <c r="I441" s="1">
        <f>(1-$F$2^H$17)*($M$2+$B$7*LN(H441))/(1-$F$2)+(1-$F$2^(H$17-1))*$R$4+$F$2^(H$17-1)*$M$4</f>
        <v>88.49952829123608</v>
      </c>
      <c r="J441" s="1">
        <f>MAX($B$6*$B$2-(1-$F$2)/(1-$F$2^J$17)*($A441-$F$2^(J$17-1)*$B$4*$I$3),0.000001)</f>
        <v>1E-06</v>
      </c>
      <c r="K441" s="1">
        <f>(1-$F$2^J$17)*($M$2+$B$7*LN(J441))/(1-$F$2)+(1-$F$2^(J$17-1))*$R$4+$F$2^(J$17-1)*$M$4</f>
        <v>82.7130647473318</v>
      </c>
      <c r="L441" s="1">
        <f>MAX($B$6*$B$2-(1-$F$2)/(1-$F$2^L$17)*($A441-$F$2^(L$17-1)*$B$4*$I$3),0.000001)</f>
        <v>1.7460771790581155</v>
      </c>
      <c r="M441" s="1">
        <f>(1-$F$2^L$17)*($M$2+$B$7*LN(L441))/(1-$F$2)+(1-$F$2^(L$17-1))*$R$4+$F$2^(L$17-1)*$M$4</f>
        <v>111.36950100206795</v>
      </c>
      <c r="N441" s="1">
        <f>MAX($B$6*$B$2-(1-$F$2)/(1-$F$2^N$17)*($A441-$F$2^(N$17-1)*$B$4*$I$3),0.000001)</f>
        <v>4.3355228663693985</v>
      </c>
      <c r="O441" s="1">
        <f>(1-$F$2^N$17)*($M$2+$B$7*LN(N441))/(1-$F$2)+(1-$F$2^(N$17-1))*$R$4+$F$2^(N$17-1)*$M$4</f>
        <v>112.92911531874061</v>
      </c>
      <c r="P441" s="1">
        <f t="shared" si="70"/>
        <v>27</v>
      </c>
      <c r="Q441" s="1">
        <f>$R$3/(1-$B$4)</f>
        <v>115.82106318787385</v>
      </c>
      <c r="R441" s="1">
        <f>LN((1-$B$6)*$B$3*$B$2)+$B$7*LN($B$6*$B$3*$B$2+$F$2*Y441)+$B$4*$R$3/(1-$B$4)</f>
        <v>116.68365228300671</v>
      </c>
      <c r="T441" s="1">
        <f>IF(X441&gt;R441,X441,Q441)</f>
        <v>115.82106318787385</v>
      </c>
      <c r="U441" s="1">
        <f>IF(X441&gt;R441,Y441,0)</f>
        <v>0</v>
      </c>
      <c r="V441" s="1">
        <f t="shared" si="92"/>
        <v>27</v>
      </c>
      <c r="W441" s="1"/>
      <c r="X441" s="1">
        <f t="shared" si="93"/>
        <v>112.92911531874061</v>
      </c>
      <c r="Y441" s="1">
        <f>IF(X441=C441,$I$3,(Z441-$B$6*$B$2+A441)/$F$2)</f>
        <v>138.02224134762528</v>
      </c>
      <c r="Z441" s="1">
        <f t="shared" si="94"/>
        <v>4.3355228663693985</v>
      </c>
      <c r="AA441" s="1">
        <f t="shared" si="85"/>
      </c>
      <c r="AB441" s="1">
        <f t="shared" si="86"/>
      </c>
      <c r="AC441" s="1">
        <f t="shared" si="87"/>
      </c>
      <c r="AD441" s="1">
        <f t="shared" si="88"/>
      </c>
      <c r="AE441" s="1">
        <f t="shared" si="89"/>
      </c>
      <c r="AF441">
        <f t="shared" si="90"/>
      </c>
      <c r="AG441">
        <f t="shared" si="91"/>
        <v>4.3355228663693985</v>
      </c>
    </row>
    <row r="442" spans="1:33" ht="12.75">
      <c r="A442" s="1">
        <f>A441+$I$3/100</f>
        <v>150.52901084677245</v>
      </c>
      <c r="B442" s="1">
        <f>MAX($B$6*$B$2-A442+$B$4*$I$3,0.00001)</f>
        <v>1E-05</v>
      </c>
      <c r="C442" s="1">
        <f>$M$2+$B$7*LN(B442)+$M$4</f>
        <v>111.03842940027327</v>
      </c>
      <c r="D442" s="1">
        <f>MAX($B$6*$B$2-(1-$F$2)/(1-$F$2^D$17)*($A442-$F$2^(D$17-1)*$B$4*$I$3),0.000001)</f>
        <v>1E-06</v>
      </c>
      <c r="E442" s="1">
        <f>(1-$F$2^D$17)*($M$2+$B$7*LN(D442))/(1-$F$2)+(1-$F$2^(D$17-1))*$R$4+$F$2^(D$17-1)*$M$4</f>
        <v>102.0153814750243</v>
      </c>
      <c r="F442" s="1">
        <f>MAX($B$6*$B$2-(1-$F$2)/(1-$F$2^F$17)*($A442-$F$2^(F$17-1)*$B$4*$I$3),0.000001)</f>
        <v>1E-06</v>
      </c>
      <c r="G442" s="1">
        <f>(1-$F$2^F$17)*($M$2+$B$7*LN(F442))/(1-$F$2)+(1-$F$2^(F$17-1))*$R$4+$F$2^(F$17-1)*$M$4</f>
        <v>94.91112224570067</v>
      </c>
      <c r="H442" s="1">
        <f>MAX($B$6*$B$2-(1-$F$2)/(1-$F$2^H$17)*($A442-$F$2^(H$17-1)*$B$4*$I$3),0.000001)</f>
        <v>1E-06</v>
      </c>
      <c r="I442" s="1">
        <f>(1-$F$2^H$17)*($M$2+$B$7*LN(H442))/(1-$F$2)+(1-$F$2^(H$17-1))*$R$4+$F$2^(H$17-1)*$M$4</f>
        <v>88.49952829123608</v>
      </c>
      <c r="J442" s="1">
        <f>MAX($B$6*$B$2-(1-$F$2)/(1-$F$2^J$17)*($A442-$F$2^(J$17-1)*$B$4*$I$3),0.000001)</f>
        <v>1E-06</v>
      </c>
      <c r="K442" s="1">
        <f>(1-$F$2^J$17)*($M$2+$B$7*LN(J442))/(1-$F$2)+(1-$F$2^(J$17-1))*$R$4+$F$2^(J$17-1)*$M$4</f>
        <v>82.7130647473318</v>
      </c>
      <c r="L442" s="1">
        <f>MAX($B$6*$B$2-(1-$F$2)/(1-$F$2^L$17)*($A442-$F$2^(L$17-1)*$B$4*$I$3),0.000001)</f>
        <v>1.6825547636519893</v>
      </c>
      <c r="M442" s="1">
        <f>(1-$F$2^L$17)*($M$2+$B$7*LN(L442))/(1-$F$2)+(1-$F$2^(L$17-1))*$R$4+$F$2^(L$17-1)*$M$4</f>
        <v>111.28214978664832</v>
      </c>
      <c r="N442" s="1">
        <f>MAX($B$6*$B$2-(1-$F$2)/(1-$F$2^N$17)*($A442-$F$2^(N$17-1)*$B$4*$I$3),0.000001)</f>
        <v>4.278532799012702</v>
      </c>
      <c r="O442" s="1">
        <f>(1-$F$2^N$17)*($M$2+$B$7*LN(N442))/(1-$F$2)+(1-$F$2^(N$17-1))*$R$4+$F$2^(N$17-1)*$M$4</f>
        <v>112.89435059491515</v>
      </c>
      <c r="P442" s="1">
        <f t="shared" si="70"/>
        <v>27</v>
      </c>
      <c r="Q442" s="1">
        <f>$R$3/(1-$B$4)</f>
        <v>115.82106318787385</v>
      </c>
      <c r="R442" s="1">
        <f>LN((1-$B$6)*$B$3*$B$2)+$B$7*LN($B$6*$B$3*$B$2+$F$2*Y442)+$B$4*$R$3/(1-$B$4)</f>
        <v>116.6844515340532</v>
      </c>
      <c r="T442" s="1">
        <f>IF(X442&gt;R442,X442,Q442)</f>
        <v>115.82106318787385</v>
      </c>
      <c r="U442" s="1">
        <f>IF(X442&gt;R442,Y442,0)</f>
        <v>0</v>
      </c>
      <c r="V442" s="1">
        <f t="shared" si="92"/>
        <v>27</v>
      </c>
      <c r="W442" s="1"/>
      <c r="X442" s="1">
        <f t="shared" si="93"/>
        <v>112.89435059491515</v>
      </c>
      <c r="Y442" s="1">
        <f>IF(X442=C442,$I$3,(Z442-$B$6*$B$2+A442)/$F$2)</f>
        <v>138.29090708674255</v>
      </c>
      <c r="Z442" s="1">
        <f t="shared" si="94"/>
        <v>4.278532799012702</v>
      </c>
      <c r="AA442" s="1">
        <f t="shared" si="85"/>
      </c>
      <c r="AB442" s="1">
        <f t="shared" si="86"/>
      </c>
      <c r="AC442" s="1">
        <f t="shared" si="87"/>
      </c>
      <c r="AD442" s="1">
        <f t="shared" si="88"/>
      </c>
      <c r="AE442" s="1">
        <f t="shared" si="89"/>
      </c>
      <c r="AF442">
        <f t="shared" si="90"/>
      </c>
      <c r="AG442">
        <f t="shared" si="91"/>
        <v>4.278532799012702</v>
      </c>
    </row>
    <row r="443" spans="1:33" ht="12.75">
      <c r="A443" s="1">
        <f>A442+$I$3/100</f>
        <v>150.82847174368248</v>
      </c>
      <c r="B443" s="1">
        <f>MAX($B$6*$B$2-A443+$B$4*$I$3,0.00001)</f>
        <v>1E-05</v>
      </c>
      <c r="C443" s="1">
        <f>$M$2+$B$7*LN(B443)+$M$4</f>
        <v>111.03842940027327</v>
      </c>
      <c r="D443" s="1">
        <f>MAX($B$6*$B$2-(1-$F$2)/(1-$F$2^D$17)*($A443-$F$2^(D$17-1)*$B$4*$I$3),0.000001)</f>
        <v>1E-06</v>
      </c>
      <c r="E443" s="1">
        <f>(1-$F$2^D$17)*($M$2+$B$7*LN(D443))/(1-$F$2)+(1-$F$2^(D$17-1))*$R$4+$F$2^(D$17-1)*$M$4</f>
        <v>102.0153814750243</v>
      </c>
      <c r="F443" s="1">
        <f>MAX($B$6*$B$2-(1-$F$2)/(1-$F$2^F$17)*($A443-$F$2^(F$17-1)*$B$4*$I$3),0.000001)</f>
        <v>1E-06</v>
      </c>
      <c r="G443" s="1">
        <f>(1-$F$2^F$17)*($M$2+$B$7*LN(F443))/(1-$F$2)+(1-$F$2^(F$17-1))*$R$4+$F$2^(F$17-1)*$M$4</f>
        <v>94.91112224570067</v>
      </c>
      <c r="H443" s="1">
        <f>MAX($B$6*$B$2-(1-$F$2)/(1-$F$2^H$17)*($A443-$F$2^(H$17-1)*$B$4*$I$3),0.000001)</f>
        <v>1E-06</v>
      </c>
      <c r="I443" s="1">
        <f>(1-$F$2^H$17)*($M$2+$B$7*LN(H443))/(1-$F$2)+(1-$F$2^(H$17-1))*$R$4+$F$2^(H$17-1)*$M$4</f>
        <v>88.49952829123608</v>
      </c>
      <c r="J443" s="1">
        <f>MAX($B$6*$B$2-(1-$F$2)/(1-$F$2^J$17)*($A443-$F$2^(J$17-1)*$B$4*$I$3),0.000001)</f>
        <v>1E-06</v>
      </c>
      <c r="K443" s="1">
        <f>(1-$F$2^J$17)*($M$2+$B$7*LN(J443))/(1-$F$2)+(1-$F$2^(J$17-1))*$R$4+$F$2^(J$17-1)*$M$4</f>
        <v>82.7130647473318</v>
      </c>
      <c r="L443" s="1">
        <f>MAX($B$6*$B$2-(1-$F$2)/(1-$F$2^L$17)*($A443-$F$2^(L$17-1)*$B$4*$I$3),0.000001)</f>
        <v>1.6190323482458666</v>
      </c>
      <c r="M443" s="1">
        <f>(1-$F$2^L$17)*($M$2+$B$7*LN(L443))/(1-$F$2)+(1-$F$2^(L$17-1))*$R$4+$F$2^(L$17-1)*$M$4</f>
        <v>111.1914364884475</v>
      </c>
      <c r="N443" s="1">
        <f>MAX($B$6*$B$2-(1-$F$2)/(1-$F$2^N$17)*($A443-$F$2^(N$17-1)*$B$4*$I$3),0.000001)</f>
        <v>4.221542731656001</v>
      </c>
      <c r="O443" s="1">
        <f>(1-$F$2^N$17)*($M$2+$B$7*LN(N443))/(1-$F$2)+(1-$F$2^(N$17-1))*$R$4+$F$2^(N$17-1)*$M$4</f>
        <v>112.859119686306</v>
      </c>
      <c r="P443" s="1">
        <f t="shared" si="70"/>
        <v>27</v>
      </c>
      <c r="Q443" s="1">
        <f>$R$3/(1-$B$4)</f>
        <v>115.82106318787385</v>
      </c>
      <c r="R443" s="1">
        <f>LN((1-$B$6)*$B$3*$B$2)+$B$7*LN($B$6*$B$3*$B$2+$F$2*Y443)+$B$4*$R$3/(1-$B$4)</f>
        <v>116.68524950953395</v>
      </c>
      <c r="T443" s="1">
        <f>IF(X443&gt;R443,X443,Q443)</f>
        <v>115.82106318787385</v>
      </c>
      <c r="U443" s="1">
        <f>IF(X443&gt;R443,Y443,0)</f>
        <v>0</v>
      </c>
      <c r="V443" s="1">
        <f t="shared" si="92"/>
        <v>27</v>
      </c>
      <c r="W443" s="1"/>
      <c r="X443" s="1">
        <f t="shared" si="93"/>
        <v>112.859119686306</v>
      </c>
      <c r="Y443" s="1">
        <f>IF(X443=C443,$I$3,(Z443-$B$6*$B$2+A443)/$F$2)</f>
        <v>138.55957282585982</v>
      </c>
      <c r="Z443" s="1">
        <f t="shared" si="94"/>
        <v>4.221542731656001</v>
      </c>
      <c r="AA443" s="1">
        <f t="shared" si="85"/>
      </c>
      <c r="AB443" s="1">
        <f t="shared" si="86"/>
      </c>
      <c r="AC443" s="1">
        <f t="shared" si="87"/>
      </c>
      <c r="AD443" s="1">
        <f t="shared" si="88"/>
      </c>
      <c r="AE443" s="1">
        <f t="shared" si="89"/>
      </c>
      <c r="AF443">
        <f t="shared" si="90"/>
      </c>
      <c r="AG443">
        <f t="shared" si="91"/>
        <v>4.221542731656001</v>
      </c>
    </row>
    <row r="444" spans="1:33" ht="12.75">
      <c r="A444" s="1">
        <f>A443+$I$3/100</f>
        <v>151.12793264059252</v>
      </c>
      <c r="B444" s="1">
        <f>MAX($B$6*$B$2-A444+$B$4*$I$3,0.00001)</f>
        <v>1E-05</v>
      </c>
      <c r="C444" s="1">
        <f>$M$2+$B$7*LN(B444)+$M$4</f>
        <v>111.03842940027327</v>
      </c>
      <c r="D444" s="1">
        <f>MAX($B$6*$B$2-(1-$F$2)/(1-$F$2^D$17)*($A444-$F$2^(D$17-1)*$B$4*$I$3),0.000001)</f>
        <v>1E-06</v>
      </c>
      <c r="E444" s="1">
        <f>(1-$F$2^D$17)*($M$2+$B$7*LN(D444))/(1-$F$2)+(1-$F$2^(D$17-1))*$R$4+$F$2^(D$17-1)*$M$4</f>
        <v>102.0153814750243</v>
      </c>
      <c r="F444" s="1">
        <f>MAX($B$6*$B$2-(1-$F$2)/(1-$F$2^F$17)*($A444-$F$2^(F$17-1)*$B$4*$I$3),0.000001)</f>
        <v>1E-06</v>
      </c>
      <c r="G444" s="1">
        <f>(1-$F$2^F$17)*($M$2+$B$7*LN(F444))/(1-$F$2)+(1-$F$2^(F$17-1))*$R$4+$F$2^(F$17-1)*$M$4</f>
        <v>94.91112224570067</v>
      </c>
      <c r="H444" s="1">
        <f>MAX($B$6*$B$2-(1-$F$2)/(1-$F$2^H$17)*($A444-$F$2^(H$17-1)*$B$4*$I$3),0.000001)</f>
        <v>1E-06</v>
      </c>
      <c r="I444" s="1">
        <f>(1-$F$2^H$17)*($M$2+$B$7*LN(H444))/(1-$F$2)+(1-$F$2^(H$17-1))*$R$4+$F$2^(H$17-1)*$M$4</f>
        <v>88.49952829123608</v>
      </c>
      <c r="J444" s="1">
        <f>MAX($B$6*$B$2-(1-$F$2)/(1-$F$2^J$17)*($A444-$F$2^(J$17-1)*$B$4*$I$3),0.000001)</f>
        <v>1E-06</v>
      </c>
      <c r="K444" s="1">
        <f>(1-$F$2^J$17)*($M$2+$B$7*LN(J444))/(1-$F$2)+(1-$F$2^(J$17-1))*$R$4+$F$2^(J$17-1)*$M$4</f>
        <v>82.7130647473318</v>
      </c>
      <c r="L444" s="1">
        <f>MAX($B$6*$B$2-(1-$F$2)/(1-$F$2^L$17)*($A444-$F$2^(L$17-1)*$B$4*$I$3),0.000001)</f>
        <v>1.555509932839744</v>
      </c>
      <c r="M444" s="1">
        <f>(1-$F$2^L$17)*($M$2+$B$7*LN(L444))/(1-$F$2)+(1-$F$2^(L$17-1))*$R$4+$F$2^(L$17-1)*$M$4</f>
        <v>111.09709190336014</v>
      </c>
      <c r="N444" s="1">
        <f>MAX($B$6*$B$2-(1-$F$2)/(1-$F$2^N$17)*($A444-$F$2^(N$17-1)*$B$4*$I$3),0.000001)</f>
        <v>4.1645526642993005</v>
      </c>
      <c r="O444" s="1">
        <f>(1-$F$2^N$17)*($M$2+$B$7*LN(N444))/(1-$F$2)+(1-$F$2^(N$17-1))*$R$4+$F$2^(N$17-1)*$M$4</f>
        <v>112.82340991997695</v>
      </c>
      <c r="P444" s="1">
        <f t="shared" si="70"/>
        <v>27</v>
      </c>
      <c r="Q444" s="1">
        <f>$R$3/(1-$B$4)</f>
        <v>115.82106318787385</v>
      </c>
      <c r="R444" s="1">
        <f>LN((1-$B$6)*$B$3*$B$2)+$B$7*LN($B$6*$B$3*$B$2+$F$2*Y444)+$B$4*$R$3/(1-$B$4)</f>
        <v>116.68604621351393</v>
      </c>
      <c r="T444" s="1">
        <f>IF(X444&gt;R444,X444,Q444)</f>
        <v>115.82106318787385</v>
      </c>
      <c r="U444" s="1">
        <f>IF(X444&gt;R444,Y444,0)</f>
        <v>0</v>
      </c>
      <c r="V444" s="1">
        <f t="shared" si="92"/>
        <v>27</v>
      </c>
      <c r="W444" s="1"/>
      <c r="X444" s="1">
        <f t="shared" si="93"/>
        <v>112.82340991997695</v>
      </c>
      <c r="Y444" s="1">
        <f>IF(X444=C444,$I$3,(Z444-$B$6*$B$2+A444)/$F$2)</f>
        <v>138.82823856497708</v>
      </c>
      <c r="Z444" s="1">
        <f t="shared" si="94"/>
        <v>4.1645526642993005</v>
      </c>
      <c r="AA444" s="1">
        <f t="shared" si="85"/>
      </c>
      <c r="AB444" s="1">
        <f t="shared" si="86"/>
      </c>
      <c r="AC444" s="1">
        <f t="shared" si="87"/>
      </c>
      <c r="AD444" s="1">
        <f t="shared" si="88"/>
      </c>
      <c r="AE444" s="1">
        <f t="shared" si="89"/>
      </c>
      <c r="AF444">
        <f t="shared" si="90"/>
      </c>
      <c r="AG444">
        <f t="shared" si="91"/>
        <v>4.1645526642993005</v>
      </c>
    </row>
    <row r="445" spans="1:33" ht="12.75">
      <c r="A445" s="1">
        <f>A444+$I$3/100</f>
        <v>151.42739353750255</v>
      </c>
      <c r="B445" s="1">
        <f>MAX($B$6*$B$2-A445+$B$4*$I$3,0.00001)</f>
        <v>1E-05</v>
      </c>
      <c r="C445" s="1">
        <f>$M$2+$B$7*LN(B445)+$M$4</f>
        <v>111.03842940027327</v>
      </c>
      <c r="D445" s="1">
        <f>MAX($B$6*$B$2-(1-$F$2)/(1-$F$2^D$17)*($A445-$F$2^(D$17-1)*$B$4*$I$3),0.000001)</f>
        <v>1E-06</v>
      </c>
      <c r="E445" s="1">
        <f>(1-$F$2^D$17)*($M$2+$B$7*LN(D445))/(1-$F$2)+(1-$F$2^(D$17-1))*$R$4+$F$2^(D$17-1)*$M$4</f>
        <v>102.0153814750243</v>
      </c>
      <c r="F445" s="1">
        <f>MAX($B$6*$B$2-(1-$F$2)/(1-$F$2^F$17)*($A445-$F$2^(F$17-1)*$B$4*$I$3),0.000001)</f>
        <v>1E-06</v>
      </c>
      <c r="G445" s="1">
        <f>(1-$F$2^F$17)*($M$2+$B$7*LN(F445))/(1-$F$2)+(1-$F$2^(F$17-1))*$R$4+$F$2^(F$17-1)*$M$4</f>
        <v>94.91112224570067</v>
      </c>
      <c r="H445" s="1">
        <f>MAX($B$6*$B$2-(1-$F$2)/(1-$F$2^H$17)*($A445-$F$2^(H$17-1)*$B$4*$I$3),0.000001)</f>
        <v>1E-06</v>
      </c>
      <c r="I445" s="1">
        <f>(1-$F$2^H$17)*($M$2+$B$7*LN(H445))/(1-$F$2)+(1-$F$2^(H$17-1))*$R$4+$F$2^(H$17-1)*$M$4</f>
        <v>88.49952829123608</v>
      </c>
      <c r="J445" s="1">
        <f>MAX($B$6*$B$2-(1-$F$2)/(1-$F$2^J$17)*($A445-$F$2^(J$17-1)*$B$4*$I$3),0.000001)</f>
        <v>1E-06</v>
      </c>
      <c r="K445" s="1">
        <f>(1-$F$2^J$17)*($M$2+$B$7*LN(J445))/(1-$F$2)+(1-$F$2^(J$17-1))*$R$4+$F$2^(J$17-1)*$M$4</f>
        <v>82.7130647473318</v>
      </c>
      <c r="L445" s="1">
        <f>MAX($B$6*$B$2-(1-$F$2)/(1-$F$2^L$17)*($A445-$F$2^(L$17-1)*$B$4*$I$3),0.000001)</f>
        <v>1.4919875174336177</v>
      </c>
      <c r="M445" s="1">
        <f>(1-$F$2^L$17)*($M$2+$B$7*LN(L445))/(1-$F$2)+(1-$F$2^(L$17-1))*$R$4+$F$2^(L$17-1)*$M$4</f>
        <v>110.99881314093888</v>
      </c>
      <c r="N445" s="1">
        <f>MAX($B$6*$B$2-(1-$F$2)/(1-$F$2^N$17)*($A445-$F$2^(N$17-1)*$B$4*$I$3),0.000001)</f>
        <v>4.1075625969426035</v>
      </c>
      <c r="O445" s="1">
        <f>(1-$F$2^N$17)*($M$2+$B$7*LN(N445))/(1-$F$2)+(1-$F$2^(N$17-1))*$R$4+$F$2^(N$17-1)*$M$4</f>
        <v>112.78720809910436</v>
      </c>
      <c r="P445" s="1">
        <f t="shared" si="70"/>
        <v>27</v>
      </c>
      <c r="Q445" s="1">
        <f>$R$3/(1-$B$4)</f>
        <v>115.82106318787385</v>
      </c>
      <c r="R445" s="1">
        <f>LN((1-$B$6)*$B$3*$B$2)+$B$7*LN($B$6*$B$3*$B$2+$F$2*Y445)+$B$4*$R$3/(1-$B$4)</f>
        <v>116.68684165003876</v>
      </c>
      <c r="T445" s="1">
        <f>IF(X445&gt;R445,X445,Q445)</f>
        <v>115.82106318787385</v>
      </c>
      <c r="U445" s="1">
        <f>IF(X445&gt;R445,Y445,0)</f>
        <v>0</v>
      </c>
      <c r="V445" s="1">
        <f>IF(X445&gt;R445,Z445,$B$6*$B$3*$B$2)</f>
        <v>27</v>
      </c>
      <c r="W445" s="1"/>
      <c r="X445" s="1">
        <f t="shared" si="93"/>
        <v>112.78720809910436</v>
      </c>
      <c r="Y445" s="1">
        <f>IF(X445=C445,$I$3,(Z445-$B$6*$B$2+A445)/$F$2)</f>
        <v>139.09690430409435</v>
      </c>
      <c r="Z445" s="1">
        <f t="shared" si="94"/>
        <v>4.1075625969426035</v>
      </c>
      <c r="AA445" s="1">
        <f t="shared" si="85"/>
      </c>
      <c r="AB445" s="1">
        <f t="shared" si="86"/>
      </c>
      <c r="AC445" s="1">
        <f t="shared" si="87"/>
      </c>
      <c r="AD445" s="1">
        <f t="shared" si="88"/>
      </c>
      <c r="AE445" s="1">
        <f t="shared" si="89"/>
      </c>
      <c r="AF445">
        <f t="shared" si="90"/>
      </c>
      <c r="AG445">
        <f t="shared" si="91"/>
        <v>4.1075625969426035</v>
      </c>
    </row>
    <row r="446" spans="27:31" ht="12.75">
      <c r="AA446" s="1"/>
      <c r="AB446" s="1"/>
      <c r="AC446" s="1"/>
      <c r="AD446" s="1"/>
      <c r="AE446" s="1"/>
    </row>
  </sheetData>
  <printOptions/>
  <pageMargins left="0.75" right="0.75" top="1" bottom="1" header="0.5" footer="0.5"/>
  <pageSetup orientation="portrait" paperSize="9"/>
  <ignoredErrors>
    <ignoredError sqref="P441:Q445 E40:N445 AE40 G22:G39 E10:M11 N10:N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tkehoe</dc:creator>
  <cp:keywords/>
  <dc:description/>
  <cp:lastModifiedBy>tkehoe</cp:lastModifiedBy>
  <dcterms:created xsi:type="dcterms:W3CDTF">2013-11-04T00:10:33Z</dcterms:created>
  <dcterms:modified xsi:type="dcterms:W3CDTF">2015-03-05T17:59:41Z</dcterms:modified>
  <cp:category/>
  <cp:version/>
  <cp:contentType/>
  <cp:contentStatus/>
</cp:coreProperties>
</file>