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1155" windowWidth="15180" windowHeight="8580" activeTab="1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<sst xmlns="http://schemas.openxmlformats.org/spreadsheetml/2006/main" count="51" uniqueCount="25">
  <si>
    <t>IFS</t>
  </si>
  <si>
    <t>CONSUMER PRICES</t>
  </si>
  <si>
    <t>RER</t>
  </si>
  <si>
    <t>MARKET RATE</t>
  </si>
  <si>
    <t>TURKEY</t>
  </si>
  <si>
    <t>18663...ZF...</t>
  </si>
  <si>
    <t>18664...ZF...</t>
  </si>
  <si>
    <t>186..AF.ZF...</t>
  </si>
  <si>
    <t>WHOLESALE PRICE INDEX</t>
  </si>
  <si>
    <t>GERMANY</t>
  </si>
  <si>
    <t>13463...ZF...</t>
  </si>
  <si>
    <t>13464...ZF...</t>
  </si>
  <si>
    <t>134..AF.ZF...</t>
  </si>
  <si>
    <t>PRODUCER PRICES</t>
  </si>
  <si>
    <t>NER</t>
  </si>
  <si>
    <t>RERT</t>
  </si>
  <si>
    <t>RERN</t>
  </si>
  <si>
    <t>rer</t>
  </si>
  <si>
    <t>rerT</t>
  </si>
  <si>
    <t>rerN</t>
  </si>
  <si>
    <t>corr</t>
  </si>
  <si>
    <t>ratio stdev</t>
  </si>
  <si>
    <t>var dec</t>
  </si>
  <si>
    <t>1 year diff</t>
  </si>
  <si>
    <t>4 year diff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</si>
</sst>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"/>
    <numFmt numFmtId="165" formatCode="0.0"/>
  </numFmts>
  <fonts count="5">
    <font>
      <sz val="10"/>
      <name val="Arial"/>
      <family val="0"/>
    </font>
    <font>
      <b/>
      <sz val="10"/>
      <color indexed="12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164" fontId="0" fillId="0" borderId="0" xfId="0" applyNumberFormat="1" applyFont="1" applyFill="1" applyAlignment="1" applyProtection="1">
      <alignment/>
      <protection/>
    </xf>
    <xf numFmtId="164" fontId="1" fillId="0" borderId="0" xfId="0" applyNumberFormat="1" applyFont="1" applyFill="1" applyAlignment="1" applyProtection="1">
      <alignment/>
      <protection/>
    </xf>
    <xf numFmtId="2" fontId="0" fillId="0" borderId="0" xfId="0" applyNumberFormat="1" applyFont="1" applyFill="1" applyAlignment="1" applyProtection="1">
      <alignment/>
      <protection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1" fillId="0" borderId="0" xfId="0" applyNumberFormat="1" applyFont="1" applyFill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Turkey-Germany Real Exchange Rate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data!$A$24:$A$88</c:f>
              <c:numCache>
                <c:ptCount val="65"/>
                <c:pt idx="0">
                  <c:v>1984.75</c:v>
                </c:pt>
                <c:pt idx="1">
                  <c:v>1985</c:v>
                </c:pt>
                <c:pt idx="2">
                  <c:v>1985.25</c:v>
                </c:pt>
                <c:pt idx="3">
                  <c:v>1985.5</c:v>
                </c:pt>
                <c:pt idx="4">
                  <c:v>1985.75</c:v>
                </c:pt>
                <c:pt idx="5">
                  <c:v>1986</c:v>
                </c:pt>
                <c:pt idx="6">
                  <c:v>1986.25</c:v>
                </c:pt>
                <c:pt idx="7">
                  <c:v>1986.5</c:v>
                </c:pt>
                <c:pt idx="8">
                  <c:v>1986.75</c:v>
                </c:pt>
                <c:pt idx="9">
                  <c:v>1987</c:v>
                </c:pt>
                <c:pt idx="10">
                  <c:v>1987.25</c:v>
                </c:pt>
                <c:pt idx="11">
                  <c:v>1987.5</c:v>
                </c:pt>
                <c:pt idx="12">
                  <c:v>1987.75</c:v>
                </c:pt>
                <c:pt idx="13">
                  <c:v>1988</c:v>
                </c:pt>
                <c:pt idx="14">
                  <c:v>1988.25</c:v>
                </c:pt>
                <c:pt idx="15">
                  <c:v>1988.5</c:v>
                </c:pt>
                <c:pt idx="16">
                  <c:v>1988.75</c:v>
                </c:pt>
                <c:pt idx="17">
                  <c:v>1989</c:v>
                </c:pt>
                <c:pt idx="18">
                  <c:v>1989.25</c:v>
                </c:pt>
                <c:pt idx="19">
                  <c:v>1989.5</c:v>
                </c:pt>
                <c:pt idx="20">
                  <c:v>1989.75</c:v>
                </c:pt>
                <c:pt idx="21">
                  <c:v>1990</c:v>
                </c:pt>
                <c:pt idx="22">
                  <c:v>1990.25</c:v>
                </c:pt>
                <c:pt idx="23">
                  <c:v>1990.5</c:v>
                </c:pt>
                <c:pt idx="24">
                  <c:v>1990.75</c:v>
                </c:pt>
                <c:pt idx="25">
                  <c:v>1991</c:v>
                </c:pt>
                <c:pt idx="26">
                  <c:v>1991.25</c:v>
                </c:pt>
                <c:pt idx="27">
                  <c:v>1991.5</c:v>
                </c:pt>
                <c:pt idx="28">
                  <c:v>1991.75</c:v>
                </c:pt>
                <c:pt idx="29">
                  <c:v>1992</c:v>
                </c:pt>
                <c:pt idx="30">
                  <c:v>1992.25</c:v>
                </c:pt>
                <c:pt idx="31">
                  <c:v>1992.5</c:v>
                </c:pt>
                <c:pt idx="32">
                  <c:v>1992.75</c:v>
                </c:pt>
                <c:pt idx="33">
                  <c:v>1993</c:v>
                </c:pt>
                <c:pt idx="34">
                  <c:v>1993.25</c:v>
                </c:pt>
                <c:pt idx="35">
                  <c:v>1993.5</c:v>
                </c:pt>
                <c:pt idx="36">
                  <c:v>1993.75</c:v>
                </c:pt>
                <c:pt idx="37">
                  <c:v>1994</c:v>
                </c:pt>
                <c:pt idx="38">
                  <c:v>1994.25</c:v>
                </c:pt>
                <c:pt idx="39">
                  <c:v>1994.5</c:v>
                </c:pt>
                <c:pt idx="40">
                  <c:v>1994.75</c:v>
                </c:pt>
                <c:pt idx="41">
                  <c:v>1995</c:v>
                </c:pt>
                <c:pt idx="42">
                  <c:v>1995.25</c:v>
                </c:pt>
                <c:pt idx="43">
                  <c:v>1995.5</c:v>
                </c:pt>
                <c:pt idx="44">
                  <c:v>1995.75</c:v>
                </c:pt>
                <c:pt idx="45">
                  <c:v>1996</c:v>
                </c:pt>
                <c:pt idx="46">
                  <c:v>1996.25</c:v>
                </c:pt>
                <c:pt idx="47">
                  <c:v>1996.5</c:v>
                </c:pt>
                <c:pt idx="48">
                  <c:v>1996.75</c:v>
                </c:pt>
                <c:pt idx="49">
                  <c:v>1997</c:v>
                </c:pt>
                <c:pt idx="50">
                  <c:v>1997.25</c:v>
                </c:pt>
                <c:pt idx="51">
                  <c:v>1997.5</c:v>
                </c:pt>
                <c:pt idx="52">
                  <c:v>1997.75</c:v>
                </c:pt>
                <c:pt idx="53">
                  <c:v>1998</c:v>
                </c:pt>
                <c:pt idx="54">
                  <c:v>1998.25</c:v>
                </c:pt>
                <c:pt idx="55">
                  <c:v>1998.5</c:v>
                </c:pt>
                <c:pt idx="56">
                  <c:v>1998.75</c:v>
                </c:pt>
                <c:pt idx="57">
                  <c:v>1999</c:v>
                </c:pt>
                <c:pt idx="58">
                  <c:v>1999.25</c:v>
                </c:pt>
                <c:pt idx="59">
                  <c:v>1999.5</c:v>
                </c:pt>
                <c:pt idx="60">
                  <c:v>1999.75</c:v>
                </c:pt>
                <c:pt idx="61">
                  <c:v>2000</c:v>
                </c:pt>
                <c:pt idx="62">
                  <c:v>2000.25</c:v>
                </c:pt>
                <c:pt idx="63">
                  <c:v>2000.5</c:v>
                </c:pt>
                <c:pt idx="64">
                  <c:v>2000.75</c:v>
                </c:pt>
              </c:numCache>
            </c:numRef>
          </c:xVal>
          <c:yVal>
            <c:numRef>
              <c:f>data!$T$24:$T$88</c:f>
              <c:numCache>
                <c:ptCount val="65"/>
                <c:pt idx="0">
                  <c:v>-0.23348412387665718</c:v>
                </c:pt>
                <c:pt idx="1">
                  <c:v>-0.2937893184257714</c:v>
                </c:pt>
                <c:pt idx="2">
                  <c:v>-0.19989756836908867</c:v>
                </c:pt>
                <c:pt idx="3">
                  <c:v>-0.1329934452385988</c:v>
                </c:pt>
                <c:pt idx="4">
                  <c:v>-0.13169672323620318</c:v>
                </c:pt>
                <c:pt idx="5">
                  <c:v>-0.03151858198335056</c:v>
                </c:pt>
                <c:pt idx="6">
                  <c:v>0.07947146150910989</c:v>
                </c:pt>
                <c:pt idx="7">
                  <c:v>0.11035319985343861</c:v>
                </c:pt>
                <c:pt idx="8">
                  <c:v>0.11219105695659337</c:v>
                </c:pt>
                <c:pt idx="9">
                  <c:v>0.16140127112353397</c:v>
                </c:pt>
                <c:pt idx="10">
                  <c:v>0.15907727888207646</c:v>
                </c:pt>
                <c:pt idx="11">
                  <c:v>0.17764542430357722</c:v>
                </c:pt>
                <c:pt idx="12">
                  <c:v>0.18629008478585618</c:v>
                </c:pt>
                <c:pt idx="13">
                  <c:v>0.15969848394334818</c:v>
                </c:pt>
                <c:pt idx="14">
                  <c:v>0.13864696353597417</c:v>
                </c:pt>
                <c:pt idx="15">
                  <c:v>0.12914898389315255</c:v>
                </c:pt>
                <c:pt idx="16">
                  <c:v>0.1890916776136109</c:v>
                </c:pt>
                <c:pt idx="17">
                  <c:v>0.11745085792585641</c:v>
                </c:pt>
                <c:pt idx="18">
                  <c:v>0.04377353413498142</c:v>
                </c:pt>
                <c:pt idx="19">
                  <c:v>0.004745637210659126</c:v>
                </c:pt>
                <c:pt idx="20">
                  <c:v>-0.02363143990741179</c:v>
                </c:pt>
                <c:pt idx="21">
                  <c:v>-0.01916551653674503</c:v>
                </c:pt>
                <c:pt idx="22">
                  <c:v>-0.07410541659093361</c:v>
                </c:pt>
                <c:pt idx="23">
                  <c:v>-0.025413619233637164</c:v>
                </c:pt>
                <c:pt idx="24">
                  <c:v>-0.08394847565218377</c:v>
                </c:pt>
                <c:pt idx="25">
                  <c:v>-0.10216296269598324</c:v>
                </c:pt>
                <c:pt idx="26">
                  <c:v>-0.14090052903324057</c:v>
                </c:pt>
                <c:pt idx="27">
                  <c:v>-0.09891281750298475</c:v>
                </c:pt>
                <c:pt idx="28">
                  <c:v>-0.08443992668699529</c:v>
                </c:pt>
                <c:pt idx="29">
                  <c:v>-0.10963215142833249</c:v>
                </c:pt>
                <c:pt idx="30">
                  <c:v>-0.02812371577334538</c:v>
                </c:pt>
                <c:pt idx="31">
                  <c:v>0.06988477449438868</c:v>
                </c:pt>
                <c:pt idx="32">
                  <c:v>-0.037451649609037574</c:v>
                </c:pt>
                <c:pt idx="33">
                  <c:v>-0.07166844298716235</c:v>
                </c:pt>
                <c:pt idx="34">
                  <c:v>-0.0757817613973657</c:v>
                </c:pt>
                <c:pt idx="35">
                  <c:v>-0.07119768395091519</c:v>
                </c:pt>
                <c:pt idx="36">
                  <c:v>-0.097331194502976</c:v>
                </c:pt>
                <c:pt idx="37">
                  <c:v>0.02646197801924899</c:v>
                </c:pt>
                <c:pt idx="38">
                  <c:v>0.34046171725667307</c:v>
                </c:pt>
                <c:pt idx="39">
                  <c:v>0.3116937106396307</c:v>
                </c:pt>
                <c:pt idx="40">
                  <c:v>0.22341590077221518</c:v>
                </c:pt>
                <c:pt idx="41">
                  <c:v>0.2414211531727144</c:v>
                </c:pt>
                <c:pt idx="42">
                  <c:v>0.21453186089391707</c:v>
                </c:pt>
                <c:pt idx="43">
                  <c:v>0.16000875996750175</c:v>
                </c:pt>
                <c:pt idx="44">
                  <c:v>0.13465022423219075</c:v>
                </c:pt>
                <c:pt idx="45">
                  <c:v>0.1356414821835621</c:v>
                </c:pt>
                <c:pt idx="46">
                  <c:v>0.12246498412841689</c:v>
                </c:pt>
                <c:pt idx="47">
                  <c:v>0.14960783017070156</c:v>
                </c:pt>
                <c:pt idx="48">
                  <c:v>0.11290504739391416</c:v>
                </c:pt>
                <c:pt idx="49">
                  <c:v>0.0725167878044406</c:v>
                </c:pt>
                <c:pt idx="50">
                  <c:v>0.03248613778264975</c:v>
                </c:pt>
                <c:pt idx="51">
                  <c:v>-0.005190710007763499</c:v>
                </c:pt>
                <c:pt idx="52">
                  <c:v>-0.03432505329133839</c:v>
                </c:pt>
                <c:pt idx="53">
                  <c:v>-0.0634378725663467</c:v>
                </c:pt>
                <c:pt idx="54">
                  <c:v>-0.04254543755376439</c:v>
                </c:pt>
                <c:pt idx="55">
                  <c:v>-0.05668207062892883</c:v>
                </c:pt>
                <c:pt idx="56">
                  <c:v>-0.0798937203809853</c:v>
                </c:pt>
                <c:pt idx="57">
                  <c:v>-0.09048599239717525</c:v>
                </c:pt>
                <c:pt idx="58">
                  <c:v>-0.1123562972295602</c:v>
                </c:pt>
                <c:pt idx="59">
                  <c:v>-0.1306518010179083</c:v>
                </c:pt>
                <c:pt idx="60">
                  <c:v>-0.17509751302158705</c:v>
                </c:pt>
                <c:pt idx="61">
                  <c:v>-0.22606652048719056</c:v>
                </c:pt>
                <c:pt idx="62">
                  <c:v>-0.2687052175482254</c:v>
                </c:pt>
                <c:pt idx="63">
                  <c:v>-0.2933498994715791</c:v>
                </c:pt>
                <c:pt idx="64">
                  <c:v>-0.37110309436265965</c:v>
                </c:pt>
              </c:numCache>
            </c:numRef>
          </c:yVal>
          <c:smooth val="0"/>
        </c:ser>
        <c:ser>
          <c:idx val="1"/>
          <c:order val="1"/>
          <c:spPr>
            <a:ln w="381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data!$A$24:$A$88</c:f>
              <c:numCache>
                <c:ptCount val="65"/>
                <c:pt idx="0">
                  <c:v>1984.75</c:v>
                </c:pt>
                <c:pt idx="1">
                  <c:v>1985</c:v>
                </c:pt>
                <c:pt idx="2">
                  <c:v>1985.25</c:v>
                </c:pt>
                <c:pt idx="3">
                  <c:v>1985.5</c:v>
                </c:pt>
                <c:pt idx="4">
                  <c:v>1985.75</c:v>
                </c:pt>
                <c:pt idx="5">
                  <c:v>1986</c:v>
                </c:pt>
                <c:pt idx="6">
                  <c:v>1986.25</c:v>
                </c:pt>
                <c:pt idx="7">
                  <c:v>1986.5</c:v>
                </c:pt>
                <c:pt idx="8">
                  <c:v>1986.75</c:v>
                </c:pt>
                <c:pt idx="9">
                  <c:v>1987</c:v>
                </c:pt>
                <c:pt idx="10">
                  <c:v>1987.25</c:v>
                </c:pt>
                <c:pt idx="11">
                  <c:v>1987.5</c:v>
                </c:pt>
                <c:pt idx="12">
                  <c:v>1987.75</c:v>
                </c:pt>
                <c:pt idx="13">
                  <c:v>1988</c:v>
                </c:pt>
                <c:pt idx="14">
                  <c:v>1988.25</c:v>
                </c:pt>
                <c:pt idx="15">
                  <c:v>1988.5</c:v>
                </c:pt>
                <c:pt idx="16">
                  <c:v>1988.75</c:v>
                </c:pt>
                <c:pt idx="17">
                  <c:v>1989</c:v>
                </c:pt>
                <c:pt idx="18">
                  <c:v>1989.25</c:v>
                </c:pt>
                <c:pt idx="19">
                  <c:v>1989.5</c:v>
                </c:pt>
                <c:pt idx="20">
                  <c:v>1989.75</c:v>
                </c:pt>
                <c:pt idx="21">
                  <c:v>1990</c:v>
                </c:pt>
                <c:pt idx="22">
                  <c:v>1990.25</c:v>
                </c:pt>
                <c:pt idx="23">
                  <c:v>1990.5</c:v>
                </c:pt>
                <c:pt idx="24">
                  <c:v>1990.75</c:v>
                </c:pt>
                <c:pt idx="25">
                  <c:v>1991</c:v>
                </c:pt>
                <c:pt idx="26">
                  <c:v>1991.25</c:v>
                </c:pt>
                <c:pt idx="27">
                  <c:v>1991.5</c:v>
                </c:pt>
                <c:pt idx="28">
                  <c:v>1991.75</c:v>
                </c:pt>
                <c:pt idx="29">
                  <c:v>1992</c:v>
                </c:pt>
                <c:pt idx="30">
                  <c:v>1992.25</c:v>
                </c:pt>
                <c:pt idx="31">
                  <c:v>1992.5</c:v>
                </c:pt>
                <c:pt idx="32">
                  <c:v>1992.75</c:v>
                </c:pt>
                <c:pt idx="33">
                  <c:v>1993</c:v>
                </c:pt>
                <c:pt idx="34">
                  <c:v>1993.25</c:v>
                </c:pt>
                <c:pt idx="35">
                  <c:v>1993.5</c:v>
                </c:pt>
                <c:pt idx="36">
                  <c:v>1993.75</c:v>
                </c:pt>
                <c:pt idx="37">
                  <c:v>1994</c:v>
                </c:pt>
                <c:pt idx="38">
                  <c:v>1994.25</c:v>
                </c:pt>
                <c:pt idx="39">
                  <c:v>1994.5</c:v>
                </c:pt>
                <c:pt idx="40">
                  <c:v>1994.75</c:v>
                </c:pt>
                <c:pt idx="41">
                  <c:v>1995</c:v>
                </c:pt>
                <c:pt idx="42">
                  <c:v>1995.25</c:v>
                </c:pt>
                <c:pt idx="43">
                  <c:v>1995.5</c:v>
                </c:pt>
                <c:pt idx="44">
                  <c:v>1995.75</c:v>
                </c:pt>
                <c:pt idx="45">
                  <c:v>1996</c:v>
                </c:pt>
                <c:pt idx="46">
                  <c:v>1996.25</c:v>
                </c:pt>
                <c:pt idx="47">
                  <c:v>1996.5</c:v>
                </c:pt>
                <c:pt idx="48">
                  <c:v>1996.75</c:v>
                </c:pt>
                <c:pt idx="49">
                  <c:v>1997</c:v>
                </c:pt>
                <c:pt idx="50">
                  <c:v>1997.25</c:v>
                </c:pt>
                <c:pt idx="51">
                  <c:v>1997.5</c:v>
                </c:pt>
                <c:pt idx="52">
                  <c:v>1997.75</c:v>
                </c:pt>
                <c:pt idx="53">
                  <c:v>1998</c:v>
                </c:pt>
                <c:pt idx="54">
                  <c:v>1998.25</c:v>
                </c:pt>
                <c:pt idx="55">
                  <c:v>1998.5</c:v>
                </c:pt>
                <c:pt idx="56">
                  <c:v>1998.75</c:v>
                </c:pt>
                <c:pt idx="57">
                  <c:v>1999</c:v>
                </c:pt>
                <c:pt idx="58">
                  <c:v>1999.25</c:v>
                </c:pt>
                <c:pt idx="59">
                  <c:v>1999.5</c:v>
                </c:pt>
                <c:pt idx="60">
                  <c:v>1999.75</c:v>
                </c:pt>
                <c:pt idx="61">
                  <c:v>2000</c:v>
                </c:pt>
                <c:pt idx="62">
                  <c:v>2000.25</c:v>
                </c:pt>
                <c:pt idx="63">
                  <c:v>2000.5</c:v>
                </c:pt>
                <c:pt idx="64">
                  <c:v>2000.75</c:v>
                </c:pt>
              </c:numCache>
            </c:numRef>
          </c:xVal>
          <c:yVal>
            <c:numRef>
              <c:f>data!$V$24:$V$88</c:f>
              <c:numCache>
                <c:ptCount val="65"/>
                <c:pt idx="0">
                  <c:v>0.12306833948908658</c:v>
                </c:pt>
                <c:pt idx="1">
                  <c:v>0.12655527975911848</c:v>
                </c:pt>
                <c:pt idx="2">
                  <c:v>0.14634019324105438</c:v>
                </c:pt>
                <c:pt idx="3">
                  <c:v>0.11794684221365237</c:v>
                </c:pt>
                <c:pt idx="4">
                  <c:v>0.08246329681248304</c:v>
                </c:pt>
                <c:pt idx="5">
                  <c:v>0.10501691716623762</c:v>
                </c:pt>
                <c:pt idx="6">
                  <c:v>0.12542285770625997</c:v>
                </c:pt>
                <c:pt idx="7">
                  <c:v>0.1076413226619787</c:v>
                </c:pt>
                <c:pt idx="8">
                  <c:v>0.07756331729906493</c:v>
                </c:pt>
                <c:pt idx="9">
                  <c:v>0.08382533784945556</c:v>
                </c:pt>
                <c:pt idx="10">
                  <c:v>0.09418031239066008</c:v>
                </c:pt>
                <c:pt idx="11">
                  <c:v>0.09515961221685457</c:v>
                </c:pt>
                <c:pt idx="12">
                  <c:v>0.05291807967969705</c:v>
                </c:pt>
                <c:pt idx="13">
                  <c:v>0.07441982587505061</c:v>
                </c:pt>
                <c:pt idx="14">
                  <c:v>0.05865210038980587</c:v>
                </c:pt>
                <c:pt idx="15">
                  <c:v>0.060186699658480364</c:v>
                </c:pt>
                <c:pt idx="16">
                  <c:v>0.052304563851707515</c:v>
                </c:pt>
                <c:pt idx="17">
                  <c:v>0.06454515800070704</c:v>
                </c:pt>
                <c:pt idx="18">
                  <c:v>0.07087175948533952</c:v>
                </c:pt>
                <c:pt idx="19">
                  <c:v>0.08483381899754222</c:v>
                </c:pt>
                <c:pt idx="20">
                  <c:v>0.036623360000021365</c:v>
                </c:pt>
                <c:pt idx="21">
                  <c:v>0.06600103588756642</c:v>
                </c:pt>
                <c:pt idx="22">
                  <c:v>0.008864484531013074</c:v>
                </c:pt>
                <c:pt idx="23">
                  <c:v>0.03224503549289953</c:v>
                </c:pt>
                <c:pt idx="24">
                  <c:v>-0.00969159966024203</c:v>
                </c:pt>
                <c:pt idx="25">
                  <c:v>-0.028350393237973767</c:v>
                </c:pt>
                <c:pt idx="26">
                  <c:v>-0.04415754959114256</c:v>
                </c:pt>
                <c:pt idx="27">
                  <c:v>-0.039531723828889205</c:v>
                </c:pt>
                <c:pt idx="28">
                  <c:v>-0.06917315029420307</c:v>
                </c:pt>
                <c:pt idx="29">
                  <c:v>-0.04678022100805815</c:v>
                </c:pt>
                <c:pt idx="30">
                  <c:v>-0.06352652578837437</c:v>
                </c:pt>
                <c:pt idx="31">
                  <c:v>-0.05233388372222309</c:v>
                </c:pt>
                <c:pt idx="32">
                  <c:v>-0.07537820985643859</c:v>
                </c:pt>
                <c:pt idx="33">
                  <c:v>-0.045391979955589745</c:v>
                </c:pt>
                <c:pt idx="34">
                  <c:v>-0.06062841348766992</c:v>
                </c:pt>
                <c:pt idx="35">
                  <c:v>-0.05526539729096689</c:v>
                </c:pt>
                <c:pt idx="36">
                  <c:v>-0.10270504560431495</c:v>
                </c:pt>
                <c:pt idx="37">
                  <c:v>-0.00698586755973336</c:v>
                </c:pt>
                <c:pt idx="38">
                  <c:v>0.04045275618870287</c:v>
                </c:pt>
                <c:pt idx="39">
                  <c:v>0.05847976842413653</c:v>
                </c:pt>
                <c:pt idx="40">
                  <c:v>-0.005776854266964938</c:v>
                </c:pt>
                <c:pt idx="41">
                  <c:v>0.056940786727797406</c:v>
                </c:pt>
                <c:pt idx="42">
                  <c:v>0.04926247337485863</c:v>
                </c:pt>
                <c:pt idx="43">
                  <c:v>0.007230261801645198</c:v>
                </c:pt>
                <c:pt idx="44">
                  <c:v>-0.04912386137309787</c:v>
                </c:pt>
                <c:pt idx="45">
                  <c:v>-0.008635383937978393</c:v>
                </c:pt>
                <c:pt idx="46">
                  <c:v>0.01891559596377551</c:v>
                </c:pt>
                <c:pt idx="47">
                  <c:v>0.013760079588192298</c:v>
                </c:pt>
                <c:pt idx="48">
                  <c:v>-0.006598271705219705</c:v>
                </c:pt>
                <c:pt idx="49">
                  <c:v>0.00785199976101576</c:v>
                </c:pt>
                <c:pt idx="50">
                  <c:v>0.005062491687139569</c:v>
                </c:pt>
                <c:pt idx="51">
                  <c:v>-0.002728866135346373</c:v>
                </c:pt>
                <c:pt idx="52">
                  <c:v>-0.034300414559544405</c:v>
                </c:pt>
                <c:pt idx="53">
                  <c:v>-0.03873515636246608</c:v>
                </c:pt>
                <c:pt idx="54">
                  <c:v>-0.046632790163706334</c:v>
                </c:pt>
                <c:pt idx="55">
                  <c:v>-0.06886461889649115</c:v>
                </c:pt>
                <c:pt idx="56">
                  <c:v>-0.1025610637468343</c:v>
                </c:pt>
                <c:pt idx="57">
                  <c:v>-0.11235436141605551</c:v>
                </c:pt>
                <c:pt idx="58">
                  <c:v>-0.11202994793954418</c:v>
                </c:pt>
                <c:pt idx="59">
                  <c:v>-0.12621875120347237</c:v>
                </c:pt>
                <c:pt idx="60">
                  <c:v>-0.14826117348472626</c:v>
                </c:pt>
                <c:pt idx="61">
                  <c:v>-0.12986444772391736</c:v>
                </c:pt>
                <c:pt idx="62">
                  <c:v>-0.13754058032973354</c:v>
                </c:pt>
                <c:pt idx="63">
                  <c:v>-0.17170726441046116</c:v>
                </c:pt>
                <c:pt idx="64">
                  <c:v>-0.20377199563162063</c:v>
                </c:pt>
              </c:numCache>
            </c:numRef>
          </c:yVal>
          <c:smooth val="0"/>
        </c:ser>
        <c:axId val="27745476"/>
        <c:axId val="48382693"/>
      </c:scatterChart>
      <c:valAx>
        <c:axId val="27745476"/>
        <c:scaling>
          <c:orientation val="minMax"/>
          <c:max val="2001"/>
          <c:min val="198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8382693"/>
        <c:crossesAt val="-0.4"/>
        <c:crossBetween val="midCat"/>
        <c:dispUnits/>
      </c:valAx>
      <c:valAx>
        <c:axId val="48382693"/>
        <c:scaling>
          <c:orientation val="minMax"/>
          <c:min val="-0.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log(RER)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774547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1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9"/>
  </sheetViews>
  <pageMargins left="0.75" right="0.75" top="1" bottom="1" header="0.5" footer="0.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0.69975</cdr:x>
      <cdr:y>0.2745</cdr:y>
    </cdr:from>
    <cdr:to>
      <cdr:x>0.74625</cdr:x>
      <cdr:y>0.325</cdr:y>
    </cdr:to>
    <cdr:sp>
      <cdr:nvSpPr>
        <cdr:cNvPr id="1" name="TextBox 1"/>
        <cdr:cNvSpPr txBox="1">
          <a:spLocks noChangeArrowheads="1"/>
        </cdr:cNvSpPr>
      </cdr:nvSpPr>
      <cdr:spPr>
        <a:xfrm>
          <a:off x="6067425" y="1628775"/>
          <a:ext cx="40005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rer</a:t>
          </a:r>
        </a:p>
      </cdr:txBody>
    </cdr:sp>
  </cdr:relSizeAnchor>
  <cdr:relSizeAnchor xmlns:cdr="http://schemas.openxmlformats.org/drawingml/2006/chartDrawing">
    <cdr:from>
      <cdr:x>0.69975</cdr:x>
      <cdr:y>0.54325</cdr:y>
    </cdr:from>
    <cdr:to>
      <cdr:x>0.76175</cdr:x>
      <cdr:y>0.59375</cdr:y>
    </cdr:to>
    <cdr:sp>
      <cdr:nvSpPr>
        <cdr:cNvPr id="2" name="TextBox 2"/>
        <cdr:cNvSpPr txBox="1">
          <a:spLocks noChangeArrowheads="1"/>
        </cdr:cNvSpPr>
      </cdr:nvSpPr>
      <cdr:spPr>
        <a:xfrm>
          <a:off x="6067425" y="3219450"/>
          <a:ext cx="5334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rerN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234"/>
  <sheetViews>
    <sheetView tabSelected="1" workbookViewId="0" topLeftCell="A1">
      <selection activeCell="AB40" sqref="AB40:AD88"/>
    </sheetView>
  </sheetViews>
  <sheetFormatPr defaultColWidth="9.140625" defaultRowHeight="12.75"/>
  <cols>
    <col min="2" max="4" width="8.421875" style="0" customWidth="1"/>
  </cols>
  <sheetData>
    <row r="1" spans="1:8" ht="12.75">
      <c r="A1" s="1"/>
      <c r="B1" s="1" t="s">
        <v>4</v>
      </c>
      <c r="C1" s="1" t="s">
        <v>4</v>
      </c>
      <c r="D1" t="s">
        <v>4</v>
      </c>
      <c r="F1" s="1" t="s">
        <v>9</v>
      </c>
      <c r="G1" s="1" t="s">
        <v>9</v>
      </c>
      <c r="H1" t="s">
        <v>9</v>
      </c>
    </row>
    <row r="2" spans="1:28" ht="12.75">
      <c r="A2" s="1"/>
      <c r="B2" s="1" t="s">
        <v>0</v>
      </c>
      <c r="C2" s="1" t="s">
        <v>0</v>
      </c>
      <c r="D2" t="s">
        <v>0</v>
      </c>
      <c r="F2" s="1" t="s">
        <v>0</v>
      </c>
      <c r="G2" s="1" t="s">
        <v>0</v>
      </c>
      <c r="H2" t="s">
        <v>0</v>
      </c>
      <c r="X2" t="s">
        <v>23</v>
      </c>
      <c r="AB2" t="s">
        <v>24</v>
      </c>
    </row>
    <row r="3" spans="1:8" ht="12.75">
      <c r="A3" s="1"/>
      <c r="B3" s="1" t="s">
        <v>5</v>
      </c>
      <c r="C3" s="1" t="s">
        <v>6</v>
      </c>
      <c r="D3" t="s">
        <v>7</v>
      </c>
      <c r="F3" s="1" t="s">
        <v>10</v>
      </c>
      <c r="G3" s="1" t="s">
        <v>11</v>
      </c>
      <c r="H3" t="s">
        <v>12</v>
      </c>
    </row>
    <row r="4" spans="1:30" ht="12.75">
      <c r="A4" s="1"/>
      <c r="B4" s="1" t="s">
        <v>8</v>
      </c>
      <c r="C4" s="1" t="s">
        <v>1</v>
      </c>
      <c r="D4" t="s">
        <v>3</v>
      </c>
      <c r="F4" s="1" t="s">
        <v>13</v>
      </c>
      <c r="G4" s="1" t="s">
        <v>1</v>
      </c>
      <c r="H4" t="s">
        <v>3</v>
      </c>
      <c r="J4" t="s">
        <v>14</v>
      </c>
      <c r="L4" t="s">
        <v>2</v>
      </c>
      <c r="M4" t="s">
        <v>15</v>
      </c>
      <c r="N4" t="s">
        <v>16</v>
      </c>
      <c r="P4" t="s">
        <v>17</v>
      </c>
      <c r="Q4" t="s">
        <v>18</v>
      </c>
      <c r="R4" t="s">
        <v>19</v>
      </c>
      <c r="T4" t="s">
        <v>17</v>
      </c>
      <c r="U4" t="s">
        <v>18</v>
      </c>
      <c r="V4" t="s">
        <v>19</v>
      </c>
      <c r="X4" t="s">
        <v>17</v>
      </c>
      <c r="Y4" t="s">
        <v>18</v>
      </c>
      <c r="Z4" t="s">
        <v>19</v>
      </c>
      <c r="AB4" t="s">
        <v>17</v>
      </c>
      <c r="AC4" t="s">
        <v>18</v>
      </c>
      <c r="AD4" t="s">
        <v>19</v>
      </c>
    </row>
    <row r="5" spans="1:13" ht="12.75">
      <c r="A5" s="1">
        <v>1980</v>
      </c>
      <c r="B5" s="1"/>
      <c r="C5" s="1">
        <v>0.102157</v>
      </c>
      <c r="D5">
        <v>61.5947</v>
      </c>
      <c r="F5" s="1">
        <v>74.6361</v>
      </c>
      <c r="G5" s="1">
        <v>65.0804</v>
      </c>
      <c r="H5">
        <v>1.7734</v>
      </c>
      <c r="I5" s="5"/>
      <c r="J5" s="5">
        <f>D5/H5</f>
        <v>34.73254764858464</v>
      </c>
      <c r="L5" s="5">
        <f>J5*G5/C5</f>
        <v>22126.805740076037</v>
      </c>
      <c r="M5" s="5"/>
    </row>
    <row r="6" spans="1:13" ht="12.75">
      <c r="A6" s="1">
        <f aca="true" t="shared" si="0" ref="A6:A37">A5+0.25</f>
        <v>1980.25</v>
      </c>
      <c r="B6" s="1"/>
      <c r="C6" s="1">
        <v>0.12848</v>
      </c>
      <c r="D6">
        <v>75.5287</v>
      </c>
      <c r="F6" s="1">
        <v>76.3465</v>
      </c>
      <c r="G6" s="1">
        <v>66.14</v>
      </c>
      <c r="H6">
        <v>1.81053</v>
      </c>
      <c r="I6" s="5"/>
      <c r="J6" s="5">
        <f aca="true" t="shared" si="1" ref="J6:J69">D6/H6</f>
        <v>41.71634825161693</v>
      </c>
      <c r="L6" s="5">
        <f aca="true" t="shared" si="2" ref="L6:L69">J6*G6/C6</f>
        <v>21475.08774409981</v>
      </c>
      <c r="M6" s="5"/>
    </row>
    <row r="7" spans="1:13" ht="12.75">
      <c r="A7" s="1">
        <f t="shared" si="0"/>
        <v>1980.5</v>
      </c>
      <c r="B7" s="1"/>
      <c r="C7" s="1">
        <v>0.135849</v>
      </c>
      <c r="D7">
        <v>80.0947</v>
      </c>
      <c r="F7" s="1">
        <v>76.7819</v>
      </c>
      <c r="G7" s="1">
        <v>66.5374</v>
      </c>
      <c r="H7">
        <v>1.77557</v>
      </c>
      <c r="I7" s="5"/>
      <c r="J7" s="5">
        <f t="shared" si="1"/>
        <v>45.10928884808822</v>
      </c>
      <c r="L7" s="5">
        <f t="shared" si="2"/>
        <v>22094.051452721662</v>
      </c>
      <c r="M7" s="5"/>
    </row>
    <row r="8" spans="1:13" ht="12.75">
      <c r="A8" s="1">
        <f t="shared" si="0"/>
        <v>1980.75</v>
      </c>
      <c r="B8" s="1"/>
      <c r="C8" s="1">
        <v>0.145944</v>
      </c>
      <c r="D8">
        <v>86.9343</v>
      </c>
      <c r="F8" s="1">
        <v>77.9325</v>
      </c>
      <c r="G8" s="1">
        <v>67.1555</v>
      </c>
      <c r="H8">
        <v>1.91117</v>
      </c>
      <c r="I8" s="5"/>
      <c r="J8" s="5">
        <f t="shared" si="1"/>
        <v>45.48747625799902</v>
      </c>
      <c r="L8" s="5">
        <f t="shared" si="2"/>
        <v>20930.86534454348</v>
      </c>
      <c r="M8" s="5"/>
    </row>
    <row r="9" spans="1:13" ht="12.75">
      <c r="A9" s="1">
        <f t="shared" si="0"/>
        <v>1981</v>
      </c>
      <c r="B9" s="1"/>
      <c r="C9" s="1">
        <v>0.16116</v>
      </c>
      <c r="D9">
        <v>94.589</v>
      </c>
      <c r="F9" s="1">
        <v>79.7673</v>
      </c>
      <c r="G9" s="1">
        <v>68.7671</v>
      </c>
      <c r="H9">
        <v>2.08663</v>
      </c>
      <c r="I9" s="5"/>
      <c r="J9" s="5">
        <f t="shared" si="1"/>
        <v>45.33098824420237</v>
      </c>
      <c r="L9" s="5">
        <f t="shared" si="2"/>
        <v>19342.768687564465</v>
      </c>
      <c r="M9" s="5"/>
    </row>
    <row r="10" spans="1:13" ht="12.75">
      <c r="A10" s="1">
        <f t="shared" si="0"/>
        <v>1981.25</v>
      </c>
      <c r="B10" s="1"/>
      <c r="C10" s="1">
        <v>0.167739</v>
      </c>
      <c r="D10">
        <v>102.836</v>
      </c>
      <c r="F10" s="1">
        <v>81.6954</v>
      </c>
      <c r="G10" s="1">
        <v>70.0033</v>
      </c>
      <c r="H10">
        <v>2.27583</v>
      </c>
      <c r="I10" s="5"/>
      <c r="J10" s="5">
        <f t="shared" si="1"/>
        <v>45.186151865473256</v>
      </c>
      <c r="L10" s="5">
        <f t="shared" si="2"/>
        <v>18857.747720472187</v>
      </c>
      <c r="M10" s="5"/>
    </row>
    <row r="11" spans="1:13" ht="12.75">
      <c r="A11" s="1">
        <f t="shared" si="0"/>
        <v>1981.5</v>
      </c>
      <c r="B11" s="1"/>
      <c r="C11" s="1">
        <v>0.18137</v>
      </c>
      <c r="D11">
        <v>118.888</v>
      </c>
      <c r="F11" s="1">
        <v>83.468</v>
      </c>
      <c r="G11" s="1">
        <v>70.9968</v>
      </c>
      <c r="H11">
        <v>2.43273</v>
      </c>
      <c r="I11" s="5"/>
      <c r="J11" s="5">
        <f t="shared" si="1"/>
        <v>48.87019932339389</v>
      </c>
      <c r="L11" s="5">
        <f t="shared" si="2"/>
        <v>19130.108437575844</v>
      </c>
      <c r="M11" s="5"/>
    </row>
    <row r="12" spans="1:13" ht="12.75">
      <c r="A12" s="1">
        <f t="shared" si="0"/>
        <v>1981.75</v>
      </c>
      <c r="B12" s="1"/>
      <c r="C12" s="1">
        <v>0.189585</v>
      </c>
      <c r="D12">
        <v>128.561</v>
      </c>
      <c r="F12" s="1">
        <v>84.712</v>
      </c>
      <c r="G12" s="1">
        <v>71.9019</v>
      </c>
      <c r="H12">
        <v>2.2448</v>
      </c>
      <c r="I12" s="5"/>
      <c r="J12" s="5">
        <f t="shared" si="1"/>
        <v>57.27058089807555</v>
      </c>
      <c r="L12" s="5">
        <f t="shared" si="2"/>
        <v>21720.408158215778</v>
      </c>
      <c r="M12" s="5"/>
    </row>
    <row r="13" spans="1:13" ht="12.75">
      <c r="A13" s="1">
        <f t="shared" si="0"/>
        <v>1982</v>
      </c>
      <c r="B13" s="1"/>
      <c r="C13" s="2">
        <v>0.213059</v>
      </c>
      <c r="D13">
        <v>142.246</v>
      </c>
      <c r="F13" s="1">
        <v>86.1425</v>
      </c>
      <c r="G13" s="1">
        <v>72.8512</v>
      </c>
      <c r="H13">
        <v>2.34587</v>
      </c>
      <c r="I13" s="5"/>
      <c r="J13" s="5">
        <f t="shared" si="1"/>
        <v>60.63677867912544</v>
      </c>
      <c r="L13" s="5">
        <f t="shared" si="2"/>
        <v>20733.51555629522</v>
      </c>
      <c r="M13" s="5"/>
    </row>
    <row r="14" spans="1:13" ht="12.75">
      <c r="A14" s="1">
        <f t="shared" si="0"/>
        <v>1982.25</v>
      </c>
      <c r="B14" s="1"/>
      <c r="C14" s="1">
        <v>0.221632</v>
      </c>
      <c r="D14">
        <v>153.265</v>
      </c>
      <c r="F14" s="1">
        <v>86.9821</v>
      </c>
      <c r="G14" s="1">
        <v>73.7342</v>
      </c>
      <c r="H14">
        <v>2.37803</v>
      </c>
      <c r="I14" s="5"/>
      <c r="J14" s="5">
        <f t="shared" si="1"/>
        <v>64.45040642885077</v>
      </c>
      <c r="L14" s="5">
        <f t="shared" si="2"/>
        <v>21441.845751995057</v>
      </c>
      <c r="M14" s="5"/>
    </row>
    <row r="15" spans="1:13" ht="12.75">
      <c r="A15" s="1">
        <f t="shared" si="0"/>
        <v>1982.5</v>
      </c>
      <c r="B15" s="1"/>
      <c r="C15" s="1">
        <v>0.231062</v>
      </c>
      <c r="D15">
        <v>171.858</v>
      </c>
      <c r="F15" s="1">
        <v>87.7596</v>
      </c>
      <c r="G15" s="1">
        <v>74.6172</v>
      </c>
      <c r="H15">
        <v>2.48123</v>
      </c>
      <c r="I15" s="5"/>
      <c r="J15" s="5">
        <f t="shared" si="1"/>
        <v>69.26322831821315</v>
      </c>
      <c r="L15" s="5">
        <f t="shared" si="2"/>
        <v>22367.2787393244</v>
      </c>
      <c r="M15" s="5"/>
    </row>
    <row r="16" spans="1:13" ht="12.75">
      <c r="A16" s="1">
        <f t="shared" si="0"/>
        <v>1982.75</v>
      </c>
      <c r="B16" s="1"/>
      <c r="C16" s="1">
        <v>0.24992</v>
      </c>
      <c r="D16">
        <v>182.845</v>
      </c>
      <c r="F16" s="1">
        <v>88.1017</v>
      </c>
      <c r="G16" s="1">
        <v>75.3016</v>
      </c>
      <c r="H16">
        <v>2.50123</v>
      </c>
      <c r="I16" s="5"/>
      <c r="J16" s="5">
        <f t="shared" si="1"/>
        <v>73.1020337993707</v>
      </c>
      <c r="L16" s="5">
        <f t="shared" si="2"/>
        <v>22025.84870497236</v>
      </c>
      <c r="M16" s="5"/>
    </row>
    <row r="17" spans="1:13" ht="12.75">
      <c r="A17" s="1">
        <f t="shared" si="0"/>
        <v>1983</v>
      </c>
      <c r="B17" s="1"/>
      <c r="C17" s="1">
        <v>0.274786</v>
      </c>
      <c r="D17">
        <v>194.154</v>
      </c>
      <c r="F17" s="1">
        <v>87.8529</v>
      </c>
      <c r="G17" s="1">
        <v>75.7873</v>
      </c>
      <c r="H17">
        <v>2.40777</v>
      </c>
      <c r="I17" s="5"/>
      <c r="J17" s="5">
        <f t="shared" si="1"/>
        <v>80.63643952703123</v>
      </c>
      <c r="L17" s="5">
        <f t="shared" si="2"/>
        <v>22239.91773004074</v>
      </c>
      <c r="M17" s="5"/>
    </row>
    <row r="18" spans="1:13" ht="12.75">
      <c r="A18" s="1">
        <f t="shared" si="0"/>
        <v>1983.25</v>
      </c>
      <c r="B18" s="1"/>
      <c r="C18" s="1">
        <v>0.287451</v>
      </c>
      <c r="D18">
        <v>212.147</v>
      </c>
      <c r="F18" s="1">
        <v>88.1017</v>
      </c>
      <c r="G18" s="1">
        <v>76.1846</v>
      </c>
      <c r="H18">
        <v>2.4848</v>
      </c>
      <c r="I18" s="5"/>
      <c r="J18" s="5">
        <f t="shared" si="1"/>
        <v>85.37789761751449</v>
      </c>
      <c r="L18" s="5">
        <f t="shared" si="2"/>
        <v>22628.138287329995</v>
      </c>
      <c r="M18" s="5"/>
    </row>
    <row r="19" spans="1:13" ht="12.75">
      <c r="A19" s="1">
        <f t="shared" si="0"/>
        <v>1983.5</v>
      </c>
      <c r="B19" s="1"/>
      <c r="C19" s="1">
        <v>0.301492</v>
      </c>
      <c r="D19">
        <v>235.019</v>
      </c>
      <c r="F19" s="1">
        <v>88.7858</v>
      </c>
      <c r="G19" s="1">
        <v>76.9352</v>
      </c>
      <c r="H19">
        <v>2.6429</v>
      </c>
      <c r="I19" s="5"/>
      <c r="J19" s="5">
        <f t="shared" si="1"/>
        <v>88.92466608649589</v>
      </c>
      <c r="L19" s="5">
        <f t="shared" si="2"/>
        <v>22691.93534255562</v>
      </c>
      <c r="M19" s="5"/>
    </row>
    <row r="20" spans="1:13" ht="12.75">
      <c r="A20" s="1">
        <f t="shared" si="0"/>
        <v>1983.75</v>
      </c>
      <c r="B20" s="1"/>
      <c r="C20" s="1">
        <v>0.339507</v>
      </c>
      <c r="D20">
        <v>260.508</v>
      </c>
      <c r="F20" s="1">
        <v>89.3456</v>
      </c>
      <c r="G20" s="1">
        <v>77.3105</v>
      </c>
      <c r="H20">
        <v>2.67757</v>
      </c>
      <c r="I20" s="5"/>
      <c r="J20" s="5">
        <f t="shared" si="1"/>
        <v>97.29269449538201</v>
      </c>
      <c r="L20" s="5">
        <f t="shared" si="2"/>
        <v>22154.909494606094</v>
      </c>
      <c r="M20" s="5"/>
    </row>
    <row r="21" spans="1:13" ht="12.75">
      <c r="A21" s="1">
        <f t="shared" si="0"/>
        <v>1984</v>
      </c>
      <c r="B21" s="1"/>
      <c r="C21" s="1">
        <v>0.372797</v>
      </c>
      <c r="D21">
        <v>309.954</v>
      </c>
      <c r="F21" s="1">
        <v>90.1853</v>
      </c>
      <c r="G21" s="1">
        <v>77.9728</v>
      </c>
      <c r="H21">
        <v>2.7025</v>
      </c>
      <c r="I21" s="5"/>
      <c r="J21" s="5">
        <f t="shared" si="1"/>
        <v>114.69158186864014</v>
      </c>
      <c r="L21" s="5">
        <f t="shared" si="2"/>
        <v>23988.45423843836</v>
      </c>
      <c r="M21" s="5"/>
    </row>
    <row r="22" spans="1:13" ht="12.75">
      <c r="A22" s="1">
        <f t="shared" si="0"/>
        <v>1984.25</v>
      </c>
      <c r="B22" s="1"/>
      <c r="C22" s="1">
        <v>0.428461</v>
      </c>
      <c r="D22">
        <v>347.913</v>
      </c>
      <c r="F22" s="1">
        <v>90.8694</v>
      </c>
      <c r="G22" s="1">
        <v>78.3481</v>
      </c>
      <c r="H22">
        <v>2.7095</v>
      </c>
      <c r="I22" s="5"/>
      <c r="J22" s="5">
        <f t="shared" si="1"/>
        <v>128.40487174755492</v>
      </c>
      <c r="L22" s="5">
        <f t="shared" si="2"/>
        <v>23480.03139647391</v>
      </c>
      <c r="M22" s="5"/>
    </row>
    <row r="23" spans="1:13" ht="12.75">
      <c r="A23" s="1">
        <f t="shared" si="0"/>
        <v>1984.5</v>
      </c>
      <c r="B23" s="1"/>
      <c r="C23" s="1">
        <v>0.468447</v>
      </c>
      <c r="D23">
        <v>387.273</v>
      </c>
      <c r="F23" s="1">
        <v>91.2737</v>
      </c>
      <c r="G23" s="1">
        <v>78.3481</v>
      </c>
      <c r="H23">
        <v>2.9189</v>
      </c>
      <c r="I23" s="5"/>
      <c r="J23" s="5">
        <f t="shared" si="1"/>
        <v>132.67772105930317</v>
      </c>
      <c r="L23" s="5">
        <f t="shared" si="2"/>
        <v>22190.44493256738</v>
      </c>
      <c r="M23" s="5"/>
    </row>
    <row r="24" spans="1:22" ht="12.75">
      <c r="A24" s="1">
        <f t="shared" si="0"/>
        <v>1984.75</v>
      </c>
      <c r="B24" s="1">
        <v>0.67251</v>
      </c>
      <c r="C24" s="1">
        <v>0.51563</v>
      </c>
      <c r="D24">
        <v>421.571</v>
      </c>
      <c r="F24" s="1">
        <v>91.989</v>
      </c>
      <c r="G24" s="1">
        <v>78.9221</v>
      </c>
      <c r="H24">
        <v>3.05287</v>
      </c>
      <c r="I24" s="5"/>
      <c r="J24" s="5">
        <f t="shared" si="1"/>
        <v>138.09005951776527</v>
      </c>
      <c r="L24" s="5">
        <f t="shared" si="2"/>
        <v>21136.003503029347</v>
      </c>
      <c r="M24" s="5">
        <f aca="true" t="shared" si="3" ref="M24:M69">J24*F24/B24</f>
        <v>18888.591225379114</v>
      </c>
      <c r="N24">
        <f aca="true" t="shared" si="4" ref="N24:N69">B24/F24*G24/C24</f>
        <v>1.1189825249979763</v>
      </c>
      <c r="P24">
        <f>LN(L24)</f>
        <v>9.958733192499666</v>
      </c>
      <c r="Q24">
        <f aca="true" t="shared" si="5" ref="Q24:Q87">LN(M24)</f>
        <v>9.84631337991561</v>
      </c>
      <c r="R24">
        <f aca="true" t="shared" si="6" ref="R24:R87">LN(N24)</f>
        <v>0.11241981258405508</v>
      </c>
      <c r="T24">
        <f>P24-AVERAGE(P$24:P$88)</f>
        <v>-0.23348412387665718</v>
      </c>
      <c r="U24">
        <f aca="true" t="shared" si="7" ref="U24:U87">Q24-AVERAGE(Q$24:Q$88)</f>
        <v>-0.3565524633657482</v>
      </c>
      <c r="V24">
        <f aca="true" t="shared" si="8" ref="V24:V87">R24-AVERAGE(R$24:R$88)</f>
        <v>0.12306833948908658</v>
      </c>
    </row>
    <row r="25" spans="1:22" ht="12.75">
      <c r="A25" s="1">
        <f t="shared" si="0"/>
        <v>1985</v>
      </c>
      <c r="B25" s="1">
        <v>0.757749</v>
      </c>
      <c r="C25" s="1">
        <v>0.579402</v>
      </c>
      <c r="D25">
        <v>470.577</v>
      </c>
      <c r="F25" s="1">
        <v>92.9219</v>
      </c>
      <c r="G25" s="1">
        <v>79.783</v>
      </c>
      <c r="H25">
        <v>3.25633</v>
      </c>
      <c r="I25" s="5"/>
      <c r="J25" s="5">
        <f t="shared" si="1"/>
        <v>144.511459219428</v>
      </c>
      <c r="L25" s="5">
        <f t="shared" si="2"/>
        <v>19899.06446802673</v>
      </c>
      <c r="M25" s="5">
        <f t="shared" si="3"/>
        <v>17721.276256968686</v>
      </c>
      <c r="N25">
        <f t="shared" si="4"/>
        <v>1.122891160855396</v>
      </c>
      <c r="P25">
        <f aca="true" t="shared" si="9" ref="P25:P88">LN(L25)</f>
        <v>9.898427997950552</v>
      </c>
      <c r="Q25">
        <f t="shared" si="5"/>
        <v>9.782521245096467</v>
      </c>
      <c r="R25">
        <f t="shared" si="6"/>
        <v>0.11590675285408697</v>
      </c>
      <c r="T25">
        <f aca="true" t="shared" si="10" ref="T25:T88">P25-AVERAGE(P$24:P$88)</f>
        <v>-0.2937893184257714</v>
      </c>
      <c r="U25">
        <f t="shared" si="7"/>
        <v>-0.4203445981848919</v>
      </c>
      <c r="V25">
        <f t="shared" si="8"/>
        <v>0.12655527975911848</v>
      </c>
    </row>
    <row r="26" spans="1:22" ht="12.75">
      <c r="A26" s="1">
        <f t="shared" si="0"/>
        <v>1985.25</v>
      </c>
      <c r="B26" s="1">
        <v>0.822853</v>
      </c>
      <c r="C26" s="1">
        <v>0.617101</v>
      </c>
      <c r="D26">
        <v>518.692</v>
      </c>
      <c r="F26" s="1">
        <v>93.4506</v>
      </c>
      <c r="G26" s="1">
        <v>80.2687</v>
      </c>
      <c r="H26">
        <v>3.08667</v>
      </c>
      <c r="I26" s="5"/>
      <c r="J26" s="5">
        <f t="shared" si="1"/>
        <v>168.04258310736168</v>
      </c>
      <c r="L26" s="5">
        <f t="shared" si="2"/>
        <v>21857.94495661145</v>
      </c>
      <c r="M26" s="5">
        <f t="shared" si="3"/>
        <v>19084.42968176918</v>
      </c>
      <c r="N26">
        <f t="shared" si="4"/>
        <v>1.145328695753048</v>
      </c>
      <c r="P26">
        <f t="shared" si="9"/>
        <v>9.992319748007235</v>
      </c>
      <c r="Q26">
        <f t="shared" si="5"/>
        <v>9.856628081671213</v>
      </c>
      <c r="R26">
        <f t="shared" si="6"/>
        <v>0.13569166633602286</v>
      </c>
      <c r="T26">
        <f t="shared" si="10"/>
        <v>-0.19989756836908867</v>
      </c>
      <c r="U26">
        <f t="shared" si="7"/>
        <v>-0.34623776161014597</v>
      </c>
      <c r="V26">
        <f t="shared" si="8"/>
        <v>0.14634019324105438</v>
      </c>
    </row>
    <row r="27" spans="1:22" ht="12.75">
      <c r="A27" s="1">
        <f t="shared" si="0"/>
        <v>1985.5</v>
      </c>
      <c r="B27" s="1">
        <v>0.843066</v>
      </c>
      <c r="C27" s="1">
        <v>0.648643</v>
      </c>
      <c r="D27">
        <v>539.373</v>
      </c>
      <c r="F27" s="1">
        <v>93.4817</v>
      </c>
      <c r="G27" s="1">
        <v>80.07</v>
      </c>
      <c r="H27">
        <v>2.84897</v>
      </c>
      <c r="I27" s="5"/>
      <c r="J27" s="5">
        <f t="shared" si="1"/>
        <v>189.32210588388085</v>
      </c>
      <c r="L27" s="5">
        <f t="shared" si="2"/>
        <v>23370.36091983162</v>
      </c>
      <c r="M27" s="5">
        <f t="shared" si="3"/>
        <v>20992.605923623043</v>
      </c>
      <c r="N27">
        <f t="shared" si="4"/>
        <v>1.1132663093309856</v>
      </c>
      <c r="P27">
        <f t="shared" si="9"/>
        <v>10.059223871137725</v>
      </c>
      <c r="Q27">
        <f t="shared" si="5"/>
        <v>9.951925555829105</v>
      </c>
      <c r="R27">
        <f t="shared" si="6"/>
        <v>0.10729831530862086</v>
      </c>
      <c r="T27">
        <f t="shared" si="10"/>
        <v>-0.1329934452385988</v>
      </c>
      <c r="U27">
        <f t="shared" si="7"/>
        <v>-0.25094028745225394</v>
      </c>
      <c r="V27">
        <f t="shared" si="8"/>
        <v>0.11794684221365237</v>
      </c>
    </row>
    <row r="28" spans="1:26" ht="12.75">
      <c r="A28" s="1">
        <f t="shared" si="0"/>
        <v>1985.75</v>
      </c>
      <c r="B28" s="1">
        <f>0.5*B27+0.5*B29</f>
        <v>0.9278329999999999</v>
      </c>
      <c r="C28" s="1">
        <v>0.742879</v>
      </c>
      <c r="D28">
        <v>559.29</v>
      </c>
      <c r="F28" s="1">
        <v>93.3573</v>
      </c>
      <c r="G28" s="1">
        <v>80.3129</v>
      </c>
      <c r="H28">
        <v>2.5839</v>
      </c>
      <c r="I28" s="5"/>
      <c r="J28" s="5">
        <f t="shared" si="1"/>
        <v>216.45187507256472</v>
      </c>
      <c r="L28" s="5">
        <f t="shared" si="2"/>
        <v>23400.68543802609</v>
      </c>
      <c r="M28" s="5">
        <f t="shared" si="3"/>
        <v>21779.094553343057</v>
      </c>
      <c r="N28">
        <f t="shared" si="4"/>
        <v>1.0744563039896498</v>
      </c>
      <c r="P28">
        <f t="shared" si="9"/>
        <v>10.06052059314012</v>
      </c>
      <c r="Q28">
        <f t="shared" si="5"/>
        <v>9.988705823232669</v>
      </c>
      <c r="R28">
        <f t="shared" si="6"/>
        <v>0.07181476990745154</v>
      </c>
      <c r="T28">
        <f t="shared" si="10"/>
        <v>-0.13169672323620318</v>
      </c>
      <c r="U28">
        <f t="shared" si="7"/>
        <v>-0.2141600200486895</v>
      </c>
      <c r="V28">
        <f t="shared" si="8"/>
        <v>0.08246329681248304</v>
      </c>
      <c r="X28">
        <f>T28-T24</f>
        <v>0.101787400640454</v>
      </c>
      <c r="Y28">
        <f aca="true" t="shared" si="11" ref="Y28:Y88">U28-U24</f>
        <v>0.1423924433170587</v>
      </c>
      <c r="Z28">
        <f aca="true" t="shared" si="12" ref="Z28:Z88">V28-V24</f>
        <v>-0.04060504267660353</v>
      </c>
    </row>
    <row r="29" spans="1:26" ht="12.75">
      <c r="A29" s="1">
        <f t="shared" si="0"/>
        <v>1986</v>
      </c>
      <c r="B29" s="1">
        <v>1.0126</v>
      </c>
      <c r="C29" s="1">
        <v>0.799008</v>
      </c>
      <c r="D29">
        <v>603.63</v>
      </c>
      <c r="F29" s="1">
        <v>92.642</v>
      </c>
      <c r="G29" s="1">
        <v>80.335</v>
      </c>
      <c r="H29">
        <v>2.34633</v>
      </c>
      <c r="I29" s="5"/>
      <c r="J29" s="5">
        <f t="shared" si="1"/>
        <v>257.26560202529055</v>
      </c>
      <c r="L29" s="5">
        <f t="shared" si="2"/>
        <v>25866.36446531413</v>
      </c>
      <c r="M29" s="5">
        <f t="shared" si="3"/>
        <v>23537.03328345543</v>
      </c>
      <c r="N29">
        <f t="shared" si="4"/>
        <v>1.0989645191816093</v>
      </c>
      <c r="P29">
        <f t="shared" si="9"/>
        <v>10.160698734392973</v>
      </c>
      <c r="Q29">
        <f t="shared" si="5"/>
        <v>10.066330344131767</v>
      </c>
      <c r="R29">
        <f t="shared" si="6"/>
        <v>0.09436839026120612</v>
      </c>
      <c r="T29">
        <f t="shared" si="10"/>
        <v>-0.03151858198335056</v>
      </c>
      <c r="U29">
        <f t="shared" si="7"/>
        <v>-0.1365354991495913</v>
      </c>
      <c r="V29">
        <f t="shared" si="8"/>
        <v>0.10501691716623762</v>
      </c>
      <c r="X29">
        <f aca="true" t="shared" si="13" ref="X29:X88">T29-T25</f>
        <v>0.2622707364424208</v>
      </c>
      <c r="Y29">
        <f t="shared" si="11"/>
        <v>0.2838090990353006</v>
      </c>
      <c r="Z29">
        <f t="shared" si="12"/>
        <v>-0.02153836259288086</v>
      </c>
    </row>
    <row r="30" spans="1:26" ht="12.75">
      <c r="A30" s="1">
        <f t="shared" si="0"/>
        <v>1986.25</v>
      </c>
      <c r="B30" s="1">
        <v>1.06306</v>
      </c>
      <c r="C30" s="1">
        <v>0.830494</v>
      </c>
      <c r="D30">
        <v>673.057</v>
      </c>
      <c r="F30" s="1">
        <v>91.4292</v>
      </c>
      <c r="G30" s="1">
        <v>80.1142</v>
      </c>
      <c r="H30">
        <v>2.2464</v>
      </c>
      <c r="I30" s="5"/>
      <c r="J30" s="5">
        <f t="shared" si="1"/>
        <v>299.6158297720798</v>
      </c>
      <c r="L30" s="5">
        <f t="shared" si="2"/>
        <v>28902.65614143673</v>
      </c>
      <c r="M30" s="5">
        <f t="shared" si="3"/>
        <v>25768.66369104043</v>
      </c>
      <c r="N30">
        <f t="shared" si="4"/>
        <v>1.1216202938566024</v>
      </c>
      <c r="P30">
        <f t="shared" si="9"/>
        <v>10.271688777885434</v>
      </c>
      <c r="Q30">
        <f t="shared" si="5"/>
        <v>10.156914447084205</v>
      </c>
      <c r="R30">
        <f t="shared" si="6"/>
        <v>0.11477433080122847</v>
      </c>
      <c r="T30">
        <f t="shared" si="10"/>
        <v>0.07947146150910989</v>
      </c>
      <c r="U30">
        <f t="shared" si="7"/>
        <v>-0.045951396197153827</v>
      </c>
      <c r="V30">
        <f t="shared" si="8"/>
        <v>0.12542285770625997</v>
      </c>
      <c r="X30">
        <f t="shared" si="13"/>
        <v>0.27936902987819856</v>
      </c>
      <c r="Y30">
        <f t="shared" si="11"/>
        <v>0.30028636541299214</v>
      </c>
      <c r="Z30">
        <f t="shared" si="12"/>
        <v>-0.020917335534794412</v>
      </c>
    </row>
    <row r="31" spans="1:26" ht="12.75">
      <c r="A31" s="1">
        <f t="shared" si="0"/>
        <v>1986.5</v>
      </c>
      <c r="B31" s="1">
        <v>1.09776</v>
      </c>
      <c r="C31" s="1">
        <v>0.87671</v>
      </c>
      <c r="D31">
        <v>683.743</v>
      </c>
      <c r="F31" s="1">
        <v>90.5895</v>
      </c>
      <c r="G31" s="1">
        <v>79.7168</v>
      </c>
      <c r="H31">
        <v>2.08563</v>
      </c>
      <c r="I31" s="5"/>
      <c r="J31" s="5">
        <f t="shared" si="1"/>
        <v>327.83523443755604</v>
      </c>
      <c r="L31" s="5">
        <f t="shared" si="2"/>
        <v>29809.145346365123</v>
      </c>
      <c r="M31" s="5">
        <f t="shared" si="3"/>
        <v>27053.663797260768</v>
      </c>
      <c r="N31">
        <f t="shared" si="4"/>
        <v>1.1018524355796626</v>
      </c>
      <c r="P31">
        <f t="shared" si="9"/>
        <v>10.302570516229762</v>
      </c>
      <c r="Q31">
        <f t="shared" si="5"/>
        <v>10.205577720472816</v>
      </c>
      <c r="R31">
        <f t="shared" si="6"/>
        <v>0.0969927957569472</v>
      </c>
      <c r="T31">
        <f t="shared" si="10"/>
        <v>0.11035319985343861</v>
      </c>
      <c r="U31">
        <f t="shared" si="7"/>
        <v>0.002711877191456935</v>
      </c>
      <c r="V31">
        <f t="shared" si="8"/>
        <v>0.1076413226619787</v>
      </c>
      <c r="X31">
        <f t="shared" si="13"/>
        <v>0.2433466450920374</v>
      </c>
      <c r="Y31">
        <f t="shared" si="11"/>
        <v>0.2536521646437109</v>
      </c>
      <c r="Z31">
        <f t="shared" si="12"/>
        <v>-0.010305519551673664</v>
      </c>
    </row>
    <row r="32" spans="1:26" ht="12.75">
      <c r="A32" s="1">
        <f t="shared" si="0"/>
        <v>1986.75</v>
      </c>
      <c r="B32" s="1">
        <v>1.17243</v>
      </c>
      <c r="C32" s="1">
        <v>0.977772</v>
      </c>
      <c r="D32">
        <v>737.617</v>
      </c>
      <c r="F32" s="1">
        <v>89.1279</v>
      </c>
      <c r="G32" s="1">
        <v>79.474</v>
      </c>
      <c r="H32">
        <v>2.00757</v>
      </c>
      <c r="I32" s="5"/>
      <c r="J32" s="5">
        <f t="shared" si="1"/>
        <v>367.41782353790904</v>
      </c>
      <c r="L32" s="5">
        <f t="shared" si="2"/>
        <v>29863.980670188743</v>
      </c>
      <c r="M32" s="5">
        <f t="shared" si="3"/>
        <v>27931.0313063504</v>
      </c>
      <c r="N32">
        <f t="shared" si="4"/>
        <v>1.0692043678100374</v>
      </c>
      <c r="P32">
        <f t="shared" si="9"/>
        <v>10.304408373332917</v>
      </c>
      <c r="Q32">
        <f t="shared" si="5"/>
        <v>10.237493582938884</v>
      </c>
      <c r="R32">
        <f t="shared" si="6"/>
        <v>0.06691479039403342</v>
      </c>
      <c r="T32">
        <f t="shared" si="10"/>
        <v>0.11219105695659337</v>
      </c>
      <c r="U32">
        <f t="shared" si="7"/>
        <v>0.03462773965752497</v>
      </c>
      <c r="V32">
        <f t="shared" si="8"/>
        <v>0.07756331729906493</v>
      </c>
      <c r="X32">
        <f t="shared" si="13"/>
        <v>0.24388778019279655</v>
      </c>
      <c r="Y32">
        <f t="shared" si="11"/>
        <v>0.24878775970621447</v>
      </c>
      <c r="Z32">
        <f t="shared" si="12"/>
        <v>-0.004899979513418112</v>
      </c>
    </row>
    <row r="33" spans="1:26" ht="12.75">
      <c r="A33" s="1">
        <f t="shared" si="0"/>
        <v>1987</v>
      </c>
      <c r="B33" s="1">
        <v>1.2608</v>
      </c>
      <c r="C33" s="1">
        <v>1.05661</v>
      </c>
      <c r="D33">
        <v>762.962</v>
      </c>
      <c r="F33" s="1">
        <v>88.6303</v>
      </c>
      <c r="G33" s="1">
        <v>79.9155</v>
      </c>
      <c r="H33">
        <v>1.8395</v>
      </c>
      <c r="I33" s="5"/>
      <c r="J33" s="5">
        <f t="shared" si="1"/>
        <v>414.76596901331885</v>
      </c>
      <c r="L33" s="5">
        <f t="shared" si="2"/>
        <v>31370.35405370371</v>
      </c>
      <c r="M33" s="5">
        <f t="shared" si="3"/>
        <v>29156.75147798315</v>
      </c>
      <c r="N33">
        <f t="shared" si="4"/>
        <v>1.0759207546626754</v>
      </c>
      <c r="P33">
        <f t="shared" si="9"/>
        <v>10.353618587499858</v>
      </c>
      <c r="Q33">
        <f t="shared" si="5"/>
        <v>10.280441776555433</v>
      </c>
      <c r="R33">
        <f t="shared" si="6"/>
        <v>0.07317681094442406</v>
      </c>
      <c r="T33">
        <f t="shared" si="10"/>
        <v>0.16140127112353397</v>
      </c>
      <c r="U33">
        <f t="shared" si="7"/>
        <v>0.07757593327407442</v>
      </c>
      <c r="V33">
        <f t="shared" si="8"/>
        <v>0.08382533784945556</v>
      </c>
      <c r="X33">
        <f t="shared" si="13"/>
        <v>0.19291985310688453</v>
      </c>
      <c r="Y33">
        <f t="shared" si="11"/>
        <v>0.2141114324236657</v>
      </c>
      <c r="Z33">
        <f t="shared" si="12"/>
        <v>-0.02119157931678206</v>
      </c>
    </row>
    <row r="34" spans="1:26" ht="12.75">
      <c r="A34" s="1">
        <f t="shared" si="0"/>
        <v>1987.25</v>
      </c>
      <c r="B34" s="1">
        <v>1.37777</v>
      </c>
      <c r="C34" s="1">
        <v>1.1512</v>
      </c>
      <c r="D34">
        <v>810.748</v>
      </c>
      <c r="F34" s="1">
        <v>88.3194</v>
      </c>
      <c r="G34" s="1">
        <v>80.2246</v>
      </c>
      <c r="H34">
        <v>1.80523</v>
      </c>
      <c r="I34" s="5"/>
      <c r="J34" s="5">
        <f t="shared" si="1"/>
        <v>449.11063964148616</v>
      </c>
      <c r="L34" s="5">
        <f t="shared" si="2"/>
        <v>31297.534243382874</v>
      </c>
      <c r="M34" s="5">
        <f t="shared" si="3"/>
        <v>28789.4076854281</v>
      </c>
      <c r="N34">
        <f t="shared" si="4"/>
        <v>1.0871197693735213</v>
      </c>
      <c r="P34">
        <f t="shared" si="9"/>
        <v>10.3512945952584</v>
      </c>
      <c r="Q34">
        <f t="shared" si="5"/>
        <v>10.267762809772773</v>
      </c>
      <c r="R34">
        <f t="shared" si="6"/>
        <v>0.08353178548562856</v>
      </c>
      <c r="T34">
        <f t="shared" si="10"/>
        <v>0.15907727888207646</v>
      </c>
      <c r="U34">
        <f t="shared" si="7"/>
        <v>0.06489696649141408</v>
      </c>
      <c r="V34">
        <f t="shared" si="8"/>
        <v>0.09418031239066008</v>
      </c>
      <c r="X34">
        <f t="shared" si="13"/>
        <v>0.07960581737296657</v>
      </c>
      <c r="Y34">
        <f t="shared" si="11"/>
        <v>0.1108483626885679</v>
      </c>
      <c r="Z34">
        <f t="shared" si="12"/>
        <v>-0.03124254531559989</v>
      </c>
    </row>
    <row r="35" spans="1:26" ht="12.75">
      <c r="A35" s="1">
        <f t="shared" si="0"/>
        <v>1987.5</v>
      </c>
      <c r="B35" s="1">
        <v>1.46403</v>
      </c>
      <c r="C35" s="1">
        <v>1.21651</v>
      </c>
      <c r="D35">
        <v>889.287</v>
      </c>
      <c r="F35" s="1">
        <v>88.7236</v>
      </c>
      <c r="G35" s="1">
        <v>80.2246</v>
      </c>
      <c r="H35">
        <v>1.83933</v>
      </c>
      <c r="I35" s="5"/>
      <c r="J35" s="5">
        <f t="shared" si="1"/>
        <v>483.4842034871394</v>
      </c>
      <c r="L35" s="5">
        <f t="shared" si="2"/>
        <v>31884.10027954917</v>
      </c>
      <c r="M35" s="5">
        <f t="shared" si="3"/>
        <v>29300.259609783658</v>
      </c>
      <c r="N35">
        <f t="shared" si="4"/>
        <v>1.0881849070341596</v>
      </c>
      <c r="P35">
        <f t="shared" si="9"/>
        <v>10.3698627406799</v>
      </c>
      <c r="Q35">
        <f t="shared" si="5"/>
        <v>10.285351655368078</v>
      </c>
      <c r="R35">
        <f t="shared" si="6"/>
        <v>0.08451108531182305</v>
      </c>
      <c r="T35">
        <f t="shared" si="10"/>
        <v>0.17764542430357722</v>
      </c>
      <c r="U35">
        <f t="shared" si="7"/>
        <v>0.08248581208671979</v>
      </c>
      <c r="V35">
        <f t="shared" si="8"/>
        <v>0.09515961221685457</v>
      </c>
      <c r="X35">
        <f t="shared" si="13"/>
        <v>0.0672922244501386</v>
      </c>
      <c r="Y35">
        <f t="shared" si="11"/>
        <v>0.07977393489526285</v>
      </c>
      <c r="Z35">
        <f t="shared" si="12"/>
        <v>-0.012481710445124139</v>
      </c>
    </row>
    <row r="36" spans="1:26" ht="12.75">
      <c r="A36" s="1">
        <f t="shared" si="0"/>
        <v>1987.75</v>
      </c>
      <c r="B36" s="1">
        <v>1.63607</v>
      </c>
      <c r="C36" s="1">
        <v>1.41306</v>
      </c>
      <c r="D36">
        <v>965.86</v>
      </c>
      <c r="F36" s="1">
        <v>89.0657</v>
      </c>
      <c r="G36" s="1">
        <v>80.2466</v>
      </c>
      <c r="H36">
        <v>1.7055</v>
      </c>
      <c r="I36" s="5"/>
      <c r="J36" s="5">
        <f t="shared" si="1"/>
        <v>566.3207270595134</v>
      </c>
      <c r="L36" s="5">
        <f t="shared" si="2"/>
        <v>32160.922293500593</v>
      </c>
      <c r="M36" s="5">
        <f t="shared" si="3"/>
        <v>30829.825117546625</v>
      </c>
      <c r="N36">
        <f t="shared" si="4"/>
        <v>1.043175631742276</v>
      </c>
      <c r="P36">
        <f t="shared" si="9"/>
        <v>10.37850740116218</v>
      </c>
      <c r="Q36">
        <f t="shared" si="5"/>
        <v>10.336237848387514</v>
      </c>
      <c r="R36">
        <f t="shared" si="6"/>
        <v>0.04226955277466554</v>
      </c>
      <c r="T36">
        <f t="shared" si="10"/>
        <v>0.18629008478585618</v>
      </c>
      <c r="U36">
        <f t="shared" si="7"/>
        <v>0.1333720051061551</v>
      </c>
      <c r="V36">
        <f t="shared" si="8"/>
        <v>0.05291807967969705</v>
      </c>
      <c r="X36">
        <f t="shared" si="13"/>
        <v>0.07409902782926281</v>
      </c>
      <c r="Y36">
        <f t="shared" si="11"/>
        <v>0.09874426544863013</v>
      </c>
      <c r="Z36">
        <f t="shared" si="12"/>
        <v>-0.024645237619367884</v>
      </c>
    </row>
    <row r="37" spans="1:26" ht="12.75">
      <c r="A37" s="1">
        <f t="shared" si="0"/>
        <v>1988</v>
      </c>
      <c r="B37" s="2">
        <v>2.06879</v>
      </c>
      <c r="C37" s="2">
        <v>1.75758</v>
      </c>
      <c r="D37">
        <v>1144.08</v>
      </c>
      <c r="F37" s="1">
        <v>89.0346</v>
      </c>
      <c r="G37" s="1">
        <v>80.6219</v>
      </c>
      <c r="H37">
        <v>1.67577</v>
      </c>
      <c r="I37" s="5"/>
      <c r="J37" s="5">
        <f t="shared" si="1"/>
        <v>682.7189888827226</v>
      </c>
      <c r="L37" s="5">
        <f t="shared" si="2"/>
        <v>31316.98247010319</v>
      </c>
      <c r="M37" s="5">
        <f t="shared" si="3"/>
        <v>29382.20509939513</v>
      </c>
      <c r="N37">
        <f t="shared" si="4"/>
        <v>1.0658486102102627</v>
      </c>
      <c r="P37">
        <f t="shared" si="9"/>
        <v>10.351915800319672</v>
      </c>
      <c r="Q37">
        <f t="shared" si="5"/>
        <v>10.288144501349652</v>
      </c>
      <c r="R37">
        <f t="shared" si="6"/>
        <v>0.06377129897001911</v>
      </c>
      <c r="T37">
        <f t="shared" si="10"/>
        <v>0.15969848394334818</v>
      </c>
      <c r="U37">
        <f t="shared" si="7"/>
        <v>0.08527865806829382</v>
      </c>
      <c r="V37">
        <f t="shared" si="8"/>
        <v>0.07441982587505061</v>
      </c>
      <c r="X37">
        <f t="shared" si="13"/>
        <v>-0.0017027871801857941</v>
      </c>
      <c r="Y37">
        <f t="shared" si="11"/>
        <v>0.007702724794219407</v>
      </c>
      <c r="Z37">
        <f t="shared" si="12"/>
        <v>-0.009405511974404951</v>
      </c>
    </row>
    <row r="38" spans="1:26" ht="12.75">
      <c r="A38" s="1">
        <f aca="true" t="shared" si="14" ref="A38:A69">A37+0.25</f>
        <v>1988.25</v>
      </c>
      <c r="B38" s="1">
        <v>2.32894</v>
      </c>
      <c r="C38" s="1">
        <v>2.00912</v>
      </c>
      <c r="D38">
        <v>1297.69</v>
      </c>
      <c r="F38" s="1">
        <v>89.5633</v>
      </c>
      <c r="G38" s="1">
        <v>81.0635</v>
      </c>
      <c r="H38">
        <v>1.70747</v>
      </c>
      <c r="I38" s="5"/>
      <c r="J38" s="5">
        <f t="shared" si="1"/>
        <v>760.0074964713875</v>
      </c>
      <c r="L38" s="5">
        <f t="shared" si="2"/>
        <v>30664.60325426472</v>
      </c>
      <c r="M38" s="5">
        <f t="shared" si="3"/>
        <v>29227.36498523613</v>
      </c>
      <c r="N38">
        <f t="shared" si="4"/>
        <v>1.0491744045265319</v>
      </c>
      <c r="P38">
        <f t="shared" si="9"/>
        <v>10.330864279912298</v>
      </c>
      <c r="Q38">
        <f t="shared" si="5"/>
        <v>10.282860706427524</v>
      </c>
      <c r="R38">
        <f t="shared" si="6"/>
        <v>0.04800357348477436</v>
      </c>
      <c r="T38">
        <f t="shared" si="10"/>
        <v>0.13864696353597417</v>
      </c>
      <c r="U38">
        <f t="shared" si="7"/>
        <v>0.07999486314616533</v>
      </c>
      <c r="V38">
        <f t="shared" si="8"/>
        <v>0.05865210038980587</v>
      </c>
      <c r="X38">
        <f t="shared" si="13"/>
        <v>-0.02043031534610229</v>
      </c>
      <c r="Y38">
        <f t="shared" si="11"/>
        <v>0.015097896654751253</v>
      </c>
      <c r="Z38">
        <f t="shared" si="12"/>
        <v>-0.03552821200085421</v>
      </c>
    </row>
    <row r="39" spans="1:26" ht="12.75">
      <c r="A39" s="1">
        <f t="shared" si="14"/>
        <v>1988.5</v>
      </c>
      <c r="B39" s="1">
        <v>2.50732</v>
      </c>
      <c r="C39" s="1">
        <v>2.15142</v>
      </c>
      <c r="D39">
        <v>1502.3</v>
      </c>
      <c r="F39" s="1">
        <v>90.0298</v>
      </c>
      <c r="G39" s="1">
        <v>81.1738</v>
      </c>
      <c r="H39">
        <v>1.8661</v>
      </c>
      <c r="I39" s="5"/>
      <c r="J39" s="5">
        <f t="shared" si="1"/>
        <v>805.047960988157</v>
      </c>
      <c r="L39" s="5">
        <f t="shared" si="2"/>
        <v>30374.730259856497</v>
      </c>
      <c r="M39" s="5">
        <f t="shared" si="3"/>
        <v>28906.683996526797</v>
      </c>
      <c r="N39">
        <f t="shared" si="4"/>
        <v>1.050785702832815</v>
      </c>
      <c r="P39">
        <f t="shared" si="9"/>
        <v>10.321366300269476</v>
      </c>
      <c r="Q39">
        <f t="shared" si="5"/>
        <v>10.271828127516027</v>
      </c>
      <c r="R39">
        <f t="shared" si="6"/>
        <v>0.04953817275344886</v>
      </c>
      <c r="T39">
        <f t="shared" si="10"/>
        <v>0.12914898389315255</v>
      </c>
      <c r="U39">
        <f t="shared" si="7"/>
        <v>0.06896228423466866</v>
      </c>
      <c r="V39">
        <f t="shared" si="8"/>
        <v>0.060186699658480364</v>
      </c>
      <c r="X39">
        <f t="shared" si="13"/>
        <v>-0.04849644041042467</v>
      </c>
      <c r="Y39">
        <f t="shared" si="11"/>
        <v>-0.013523527852051132</v>
      </c>
      <c r="Z39">
        <f t="shared" si="12"/>
        <v>-0.0349729125583742</v>
      </c>
    </row>
    <row r="40" spans="1:30" ht="12.75">
      <c r="A40" s="1">
        <f t="shared" si="14"/>
        <v>1988.75</v>
      </c>
      <c r="B40" s="1">
        <v>2.87746</v>
      </c>
      <c r="C40" s="1">
        <v>2.48278</v>
      </c>
      <c r="D40">
        <v>1745.31</v>
      </c>
      <c r="F40" s="1">
        <v>90.5584</v>
      </c>
      <c r="G40" s="1">
        <v>81.4608</v>
      </c>
      <c r="H40">
        <v>1.77557</v>
      </c>
      <c r="I40" s="5"/>
      <c r="J40" s="5">
        <f t="shared" si="1"/>
        <v>982.9575854514325</v>
      </c>
      <c r="L40" s="5">
        <f t="shared" si="2"/>
        <v>32251.150434972915</v>
      </c>
      <c r="M40" s="5">
        <f t="shared" si="3"/>
        <v>30935.292308614196</v>
      </c>
      <c r="N40">
        <f t="shared" si="4"/>
        <v>1.042535823267211</v>
      </c>
      <c r="P40">
        <f t="shared" si="9"/>
        <v>10.381308993989935</v>
      </c>
      <c r="Q40">
        <f t="shared" si="5"/>
        <v>10.339652957043258</v>
      </c>
      <c r="R40">
        <f t="shared" si="6"/>
        <v>0.04165603694667601</v>
      </c>
      <c r="T40">
        <f t="shared" si="10"/>
        <v>0.1890916776136109</v>
      </c>
      <c r="U40">
        <f t="shared" si="7"/>
        <v>0.13678711376189945</v>
      </c>
      <c r="V40">
        <f t="shared" si="8"/>
        <v>0.052304563851707515</v>
      </c>
      <c r="X40">
        <f t="shared" si="13"/>
        <v>0.0028015928277547175</v>
      </c>
      <c r="Y40">
        <f t="shared" si="11"/>
        <v>0.0034151086557443477</v>
      </c>
      <c r="Z40">
        <f t="shared" si="12"/>
        <v>-0.0006135158279895331</v>
      </c>
      <c r="AB40">
        <f>T40-T24</f>
        <v>0.4225758014902681</v>
      </c>
      <c r="AC40">
        <f aca="true" t="shared" si="15" ref="AC40:AC88">U40-U24</f>
        <v>0.49333957712764764</v>
      </c>
      <c r="AD40">
        <f aca="true" t="shared" si="16" ref="AD40:AD88">V40-V24</f>
        <v>-0.07076377563737907</v>
      </c>
    </row>
    <row r="41" spans="1:30" ht="12.75">
      <c r="A41" s="1">
        <f t="shared" si="14"/>
        <v>1989</v>
      </c>
      <c r="B41" s="1">
        <v>3.34086</v>
      </c>
      <c r="C41" s="1">
        <v>2.85164</v>
      </c>
      <c r="D41">
        <v>1913.09</v>
      </c>
      <c r="F41" s="1">
        <v>91.8646</v>
      </c>
      <c r="G41" s="2">
        <v>82.7545</v>
      </c>
      <c r="H41">
        <v>1.84927</v>
      </c>
      <c r="I41" s="5"/>
      <c r="J41" s="5">
        <f t="shared" si="1"/>
        <v>1034.5109151178574</v>
      </c>
      <c r="L41" s="5">
        <f t="shared" si="2"/>
        <v>30021.47309096545</v>
      </c>
      <c r="M41" s="5">
        <f t="shared" si="3"/>
        <v>28446.247796356598</v>
      </c>
      <c r="N41">
        <f t="shared" si="4"/>
        <v>1.055375503507025</v>
      </c>
      <c r="P41">
        <f t="shared" si="9"/>
        <v>10.30966817430218</v>
      </c>
      <c r="Q41">
        <f t="shared" si="5"/>
        <v>10.255771543206505</v>
      </c>
      <c r="R41">
        <f t="shared" si="6"/>
        <v>0.05389663109567552</v>
      </c>
      <c r="T41">
        <f t="shared" si="10"/>
        <v>0.11745085792585641</v>
      </c>
      <c r="U41">
        <f t="shared" si="7"/>
        <v>0.052905699925146266</v>
      </c>
      <c r="V41">
        <f t="shared" si="8"/>
        <v>0.06454515800070704</v>
      </c>
      <c r="X41">
        <f t="shared" si="13"/>
        <v>-0.04224762601749177</v>
      </c>
      <c r="Y41">
        <f t="shared" si="11"/>
        <v>-0.03237295814314756</v>
      </c>
      <c r="Z41">
        <f t="shared" si="12"/>
        <v>-0.009874667874343573</v>
      </c>
      <c r="AB41">
        <f aca="true" t="shared" si="17" ref="AB41:AB88">T41-T25</f>
        <v>0.4112401763516278</v>
      </c>
      <c r="AC41">
        <f t="shared" si="15"/>
        <v>0.47325029811003816</v>
      </c>
      <c r="AD41">
        <f t="shared" si="16"/>
        <v>-0.062010121758411446</v>
      </c>
    </row>
    <row r="42" spans="1:30" ht="12.75">
      <c r="A42" s="1">
        <f t="shared" si="14"/>
        <v>1989.25</v>
      </c>
      <c r="B42" s="1">
        <v>3.79326</v>
      </c>
      <c r="C42" s="1">
        <v>3.22331</v>
      </c>
      <c r="D42">
        <v>2081.37</v>
      </c>
      <c r="F42" s="1">
        <v>92.5487</v>
      </c>
      <c r="G42" s="1">
        <v>83.5246</v>
      </c>
      <c r="H42">
        <v>1.93387</v>
      </c>
      <c r="I42" s="5"/>
      <c r="J42" s="5">
        <f t="shared" si="1"/>
        <v>1076.2719314121425</v>
      </c>
      <c r="L42" s="5">
        <f t="shared" si="2"/>
        <v>27889.089961073136</v>
      </c>
      <c r="M42" s="5">
        <f t="shared" si="3"/>
        <v>26259.093259803692</v>
      </c>
      <c r="N42">
        <f t="shared" si="4"/>
        <v>1.0620736095166152</v>
      </c>
      <c r="P42">
        <f t="shared" si="9"/>
        <v>10.235990850511305</v>
      </c>
      <c r="Q42">
        <f t="shared" si="5"/>
        <v>10.175767617930997</v>
      </c>
      <c r="R42">
        <f t="shared" si="6"/>
        <v>0.06022323258030802</v>
      </c>
      <c r="T42">
        <f t="shared" si="10"/>
        <v>0.04377353413498142</v>
      </c>
      <c r="U42">
        <f t="shared" si="7"/>
        <v>-0.027098225350361105</v>
      </c>
      <c r="V42">
        <f t="shared" si="8"/>
        <v>0.07087175948533952</v>
      </c>
      <c r="X42">
        <f t="shared" si="13"/>
        <v>-0.09487342940099275</v>
      </c>
      <c r="Y42">
        <f t="shared" si="11"/>
        <v>-0.10709308849652643</v>
      </c>
      <c r="Z42">
        <f t="shared" si="12"/>
        <v>0.012219659095533658</v>
      </c>
      <c r="AB42">
        <f t="shared" si="17"/>
        <v>0.2436711025040701</v>
      </c>
      <c r="AC42">
        <f t="shared" si="15"/>
        <v>0.31913953625978486</v>
      </c>
      <c r="AD42">
        <f t="shared" si="16"/>
        <v>-0.07546843375571485</v>
      </c>
    </row>
    <row r="43" spans="1:30" ht="12.75">
      <c r="A43" s="1">
        <f t="shared" si="14"/>
        <v>1989.5</v>
      </c>
      <c r="B43" s="1">
        <v>4.23944</v>
      </c>
      <c r="C43" s="1">
        <v>3.54661</v>
      </c>
      <c r="D43">
        <v>2190.72</v>
      </c>
      <c r="F43" s="1">
        <v>92.7353</v>
      </c>
      <c r="G43" s="1">
        <v>83.5542</v>
      </c>
      <c r="H43">
        <v>1.92423</v>
      </c>
      <c r="I43" s="5"/>
      <c r="J43" s="5">
        <f t="shared" si="1"/>
        <v>1138.4917603404997</v>
      </c>
      <c r="L43" s="5">
        <f t="shared" si="2"/>
        <v>26821.603796820677</v>
      </c>
      <c r="M43" s="5">
        <f t="shared" si="3"/>
        <v>24903.849315641768</v>
      </c>
      <c r="N43">
        <f t="shared" si="4"/>
        <v>1.0770063477686718</v>
      </c>
      <c r="P43">
        <f t="shared" si="9"/>
        <v>10.196962953586983</v>
      </c>
      <c r="Q43">
        <f t="shared" si="5"/>
        <v>10.122777661494473</v>
      </c>
      <c r="R43">
        <f t="shared" si="6"/>
        <v>0.07418529209251072</v>
      </c>
      <c r="T43">
        <f t="shared" si="10"/>
        <v>0.004745637210659126</v>
      </c>
      <c r="U43">
        <f t="shared" si="7"/>
        <v>-0.08008818178688593</v>
      </c>
      <c r="V43">
        <f t="shared" si="8"/>
        <v>0.08483381899754222</v>
      </c>
      <c r="X43">
        <f t="shared" si="13"/>
        <v>-0.12440334668249342</v>
      </c>
      <c r="Y43">
        <f t="shared" si="11"/>
        <v>-0.14905046602155458</v>
      </c>
      <c r="Z43">
        <f t="shared" si="12"/>
        <v>0.024647119339061857</v>
      </c>
      <c r="AB43">
        <f t="shared" si="17"/>
        <v>0.13773908244925792</v>
      </c>
      <c r="AC43">
        <f t="shared" si="15"/>
        <v>0.17085210566536801</v>
      </c>
      <c r="AD43">
        <f t="shared" si="16"/>
        <v>-0.03311302321611015</v>
      </c>
    </row>
    <row r="44" spans="1:30" ht="12.75">
      <c r="A44" s="1">
        <f t="shared" si="14"/>
        <v>1989.75</v>
      </c>
      <c r="B44" s="1">
        <v>4.66745</v>
      </c>
      <c r="C44" s="1">
        <v>4.09484</v>
      </c>
      <c r="D44">
        <v>2301.53</v>
      </c>
      <c r="F44" s="1">
        <v>93.3884</v>
      </c>
      <c r="G44" s="1">
        <v>84.0874</v>
      </c>
      <c r="H44">
        <v>1.8128</v>
      </c>
      <c r="I44" s="5"/>
      <c r="J44" s="5">
        <f t="shared" si="1"/>
        <v>1269.5995145631068</v>
      </c>
      <c r="L44" s="5">
        <f t="shared" si="2"/>
        <v>26071.182810774975</v>
      </c>
      <c r="M44" s="5">
        <f t="shared" si="3"/>
        <v>25402.707539625546</v>
      </c>
      <c r="N44">
        <f t="shared" si="4"/>
        <v>1.0263151189733095</v>
      </c>
      <c r="P44">
        <f t="shared" si="9"/>
        <v>10.168585876468912</v>
      </c>
      <c r="Q44">
        <f t="shared" si="5"/>
        <v>10.142611043373924</v>
      </c>
      <c r="R44">
        <f t="shared" si="6"/>
        <v>0.025974833094989856</v>
      </c>
      <c r="T44">
        <f t="shared" si="10"/>
        <v>-0.02363143990741179</v>
      </c>
      <c r="U44">
        <f t="shared" si="7"/>
        <v>-0.060254799907434986</v>
      </c>
      <c r="V44">
        <f t="shared" si="8"/>
        <v>0.036623360000021365</v>
      </c>
      <c r="X44">
        <f t="shared" si="13"/>
        <v>-0.2127231175210227</v>
      </c>
      <c r="Y44">
        <f t="shared" si="11"/>
        <v>-0.19704191366933443</v>
      </c>
      <c r="Z44">
        <f t="shared" si="12"/>
        <v>-0.01568120385168615</v>
      </c>
      <c r="AB44">
        <f t="shared" si="17"/>
        <v>0.1080652833287914</v>
      </c>
      <c r="AC44">
        <f t="shared" si="15"/>
        <v>0.15390522014125452</v>
      </c>
      <c r="AD44">
        <f t="shared" si="16"/>
        <v>-0.04583993681246168</v>
      </c>
    </row>
    <row r="45" spans="1:30" ht="12.75">
      <c r="A45" s="1">
        <f t="shared" si="14"/>
        <v>1990</v>
      </c>
      <c r="B45" s="1">
        <v>5.32835</v>
      </c>
      <c r="C45" s="1">
        <v>4.58584</v>
      </c>
      <c r="D45">
        <v>2388.67</v>
      </c>
      <c r="F45" s="1">
        <v>93.4506</v>
      </c>
      <c r="G45" s="1">
        <v>85.0056</v>
      </c>
      <c r="H45">
        <v>1.69077</v>
      </c>
      <c r="I45" s="5"/>
      <c r="J45" s="5">
        <f t="shared" si="1"/>
        <v>1412.7705128432608</v>
      </c>
      <c r="L45" s="5">
        <f t="shared" si="2"/>
        <v>26187.87509083376</v>
      </c>
      <c r="M45" s="5">
        <f t="shared" si="3"/>
        <v>24777.698928844842</v>
      </c>
      <c r="N45">
        <f t="shared" si="4"/>
        <v>1.0569131203845272</v>
      </c>
      <c r="P45">
        <f t="shared" si="9"/>
        <v>10.173051799839579</v>
      </c>
      <c r="Q45">
        <f t="shared" si="5"/>
        <v>10.117699290857043</v>
      </c>
      <c r="R45">
        <f t="shared" si="6"/>
        <v>0.05535250898253492</v>
      </c>
      <c r="T45">
        <f t="shared" si="10"/>
        <v>-0.01916551653674503</v>
      </c>
      <c r="U45">
        <f t="shared" si="7"/>
        <v>-0.08516655242431526</v>
      </c>
      <c r="V45">
        <f t="shared" si="8"/>
        <v>0.06600103588756642</v>
      </c>
      <c r="X45">
        <f t="shared" si="13"/>
        <v>-0.13661637446260144</v>
      </c>
      <c r="Y45">
        <f t="shared" si="11"/>
        <v>-0.13807225234946152</v>
      </c>
      <c r="Z45">
        <f t="shared" si="12"/>
        <v>0.0014558778868593858</v>
      </c>
      <c r="AB45">
        <f t="shared" si="17"/>
        <v>0.012353065446605527</v>
      </c>
      <c r="AC45">
        <f t="shared" si="15"/>
        <v>0.05136894672527603</v>
      </c>
      <c r="AD45">
        <f t="shared" si="16"/>
        <v>-0.0390158812786712</v>
      </c>
    </row>
    <row r="46" spans="1:30" ht="12.75">
      <c r="A46" s="1">
        <f t="shared" si="14"/>
        <v>1990.25</v>
      </c>
      <c r="B46" s="1">
        <v>5.77501</v>
      </c>
      <c r="C46" s="1">
        <v>5.26025</v>
      </c>
      <c r="D46">
        <v>2560.47</v>
      </c>
      <c r="F46" s="1">
        <v>93.9793</v>
      </c>
      <c r="G46" s="1">
        <v>85.4498</v>
      </c>
      <c r="H46">
        <v>1.67797</v>
      </c>
      <c r="I46" s="5"/>
      <c r="J46" s="5">
        <f t="shared" si="1"/>
        <v>1525.9331215695154</v>
      </c>
      <c r="L46" s="5">
        <f t="shared" si="2"/>
        <v>24787.92453809054</v>
      </c>
      <c r="M46" s="5">
        <f t="shared" si="3"/>
        <v>24832.18671689191</v>
      </c>
      <c r="N46">
        <f t="shared" si="4"/>
        <v>0.9982175480836225</v>
      </c>
      <c r="P46">
        <f t="shared" si="9"/>
        <v>10.11811189978539</v>
      </c>
      <c r="Q46">
        <f t="shared" si="5"/>
        <v>10.119895942159408</v>
      </c>
      <c r="R46">
        <f t="shared" si="6"/>
        <v>-0.0017840423740184326</v>
      </c>
      <c r="T46">
        <f t="shared" si="10"/>
        <v>-0.07410541659093361</v>
      </c>
      <c r="U46">
        <f t="shared" si="7"/>
        <v>-0.08296990112195068</v>
      </c>
      <c r="V46">
        <f t="shared" si="8"/>
        <v>0.008864484531013074</v>
      </c>
      <c r="X46">
        <f t="shared" si="13"/>
        <v>-0.11787895072591503</v>
      </c>
      <c r="Y46">
        <f t="shared" si="11"/>
        <v>-0.05587167577158958</v>
      </c>
      <c r="Z46">
        <f t="shared" si="12"/>
        <v>-0.06200727495432645</v>
      </c>
      <c r="AB46">
        <f t="shared" si="17"/>
        <v>-0.1535768781000435</v>
      </c>
      <c r="AC46">
        <f t="shared" si="15"/>
        <v>-0.03701850492479686</v>
      </c>
      <c r="AD46">
        <f t="shared" si="16"/>
        <v>-0.1165583731752469</v>
      </c>
    </row>
    <row r="47" spans="1:30" ht="12.75">
      <c r="A47" s="1">
        <f t="shared" si="14"/>
        <v>1990.5</v>
      </c>
      <c r="B47" s="1">
        <v>6.25514</v>
      </c>
      <c r="C47" s="1">
        <v>5.56339</v>
      </c>
      <c r="D47">
        <v>2687.79</v>
      </c>
      <c r="F47" s="1">
        <v>94.4457</v>
      </c>
      <c r="G47" s="1">
        <v>85.8349</v>
      </c>
      <c r="H47">
        <v>1.59343</v>
      </c>
      <c r="I47" s="5"/>
      <c r="J47" s="5">
        <f t="shared" si="1"/>
        <v>1686.7951525953447</v>
      </c>
      <c r="L47" s="5">
        <f t="shared" si="2"/>
        <v>26024.76066633944</v>
      </c>
      <c r="M47" s="5">
        <f t="shared" si="3"/>
        <v>25468.742337257707</v>
      </c>
      <c r="N47">
        <f t="shared" si="4"/>
        <v>1.0218314010844713</v>
      </c>
      <c r="P47">
        <f t="shared" si="9"/>
        <v>10.166803697142687</v>
      </c>
      <c r="Q47">
        <f t="shared" si="5"/>
        <v>10.145207188554819</v>
      </c>
      <c r="R47">
        <f t="shared" si="6"/>
        <v>0.021596508587868025</v>
      </c>
      <c r="T47">
        <f t="shared" si="10"/>
        <v>-0.025413619233637164</v>
      </c>
      <c r="U47">
        <f t="shared" si="7"/>
        <v>-0.05765865472653964</v>
      </c>
      <c r="V47">
        <f t="shared" si="8"/>
        <v>0.03224503549289953</v>
      </c>
      <c r="X47">
        <f t="shared" si="13"/>
        <v>-0.03015925644429629</v>
      </c>
      <c r="Y47">
        <f t="shared" si="11"/>
        <v>0.022429527060346288</v>
      </c>
      <c r="Z47">
        <f t="shared" si="12"/>
        <v>-0.05258878350464269</v>
      </c>
      <c r="AB47">
        <f t="shared" si="17"/>
        <v>-0.13576681908707577</v>
      </c>
      <c r="AC47">
        <f t="shared" si="15"/>
        <v>-0.06037053191799657</v>
      </c>
      <c r="AD47">
        <f t="shared" si="16"/>
        <v>-0.07539628716907917</v>
      </c>
    </row>
    <row r="48" spans="1:30" ht="12.75">
      <c r="A48" s="1">
        <f t="shared" si="14"/>
        <v>1990.75</v>
      </c>
      <c r="B48" s="1">
        <v>7.07242</v>
      </c>
      <c r="C48" s="1">
        <v>6.57964</v>
      </c>
      <c r="D48">
        <v>2797.63</v>
      </c>
      <c r="F48" s="1">
        <v>95.0366</v>
      </c>
      <c r="G48" s="1">
        <v>86.6346</v>
      </c>
      <c r="H48">
        <v>1.50077</v>
      </c>
      <c r="I48" s="5"/>
      <c r="J48" s="5">
        <f t="shared" si="1"/>
        <v>1864.1297467300121</v>
      </c>
      <c r="L48" s="5">
        <f t="shared" si="2"/>
        <v>24545.13240178124</v>
      </c>
      <c r="M48" s="5">
        <f t="shared" si="3"/>
        <v>25049.495517528863</v>
      </c>
      <c r="N48">
        <f t="shared" si="4"/>
        <v>0.9798653383899615</v>
      </c>
      <c r="P48">
        <f t="shared" si="9"/>
        <v>10.10826884072414</v>
      </c>
      <c r="Q48">
        <f t="shared" si="5"/>
        <v>10.128608967289415</v>
      </c>
      <c r="R48">
        <f t="shared" si="6"/>
        <v>-0.020340126565273536</v>
      </c>
      <c r="T48">
        <f t="shared" si="10"/>
        <v>-0.08394847565218377</v>
      </c>
      <c r="U48">
        <f t="shared" si="7"/>
        <v>-0.07425687599194397</v>
      </c>
      <c r="V48">
        <f t="shared" si="8"/>
        <v>-0.00969159966024203</v>
      </c>
      <c r="X48">
        <f t="shared" si="13"/>
        <v>-0.060317035744771985</v>
      </c>
      <c r="Y48">
        <f t="shared" si="11"/>
        <v>-0.014002076084508985</v>
      </c>
      <c r="Z48">
        <f t="shared" si="12"/>
        <v>-0.046314959660263395</v>
      </c>
      <c r="AB48">
        <f t="shared" si="17"/>
        <v>-0.19613953260877715</v>
      </c>
      <c r="AC48">
        <f t="shared" si="15"/>
        <v>-0.10888461564946894</v>
      </c>
      <c r="AD48">
        <f t="shared" si="16"/>
        <v>-0.08725491695930696</v>
      </c>
    </row>
    <row r="49" spans="1:30" ht="12.75">
      <c r="A49" s="1">
        <f t="shared" si="14"/>
        <v>1991</v>
      </c>
      <c r="B49" s="1">
        <v>7.98152</v>
      </c>
      <c r="C49" s="1">
        <v>7.45682</v>
      </c>
      <c r="D49">
        <v>3218.59</v>
      </c>
      <c r="F49" s="2">
        <v>95.1266</v>
      </c>
      <c r="G49" s="2">
        <v>85.4738</v>
      </c>
      <c r="H49">
        <v>1.5307</v>
      </c>
      <c r="I49" s="5"/>
      <c r="J49" s="5">
        <f t="shared" si="1"/>
        <v>2102.6915790161365</v>
      </c>
      <c r="L49" s="5">
        <f t="shared" si="2"/>
        <v>24102.102435959227</v>
      </c>
      <c r="M49" s="5">
        <f t="shared" si="3"/>
        <v>25060.627644914304</v>
      </c>
      <c r="N49">
        <f t="shared" si="4"/>
        <v>0.9617517477001579</v>
      </c>
      <c r="P49">
        <f t="shared" si="9"/>
        <v>10.09005435368034</v>
      </c>
      <c r="Q49">
        <f t="shared" si="5"/>
        <v>10.129053273823345</v>
      </c>
      <c r="R49">
        <f t="shared" si="6"/>
        <v>-0.038998920143005274</v>
      </c>
      <c r="T49">
        <f t="shared" si="10"/>
        <v>-0.10216296269598324</v>
      </c>
      <c r="U49">
        <f t="shared" si="7"/>
        <v>-0.0738125694580134</v>
      </c>
      <c r="V49">
        <f t="shared" si="8"/>
        <v>-0.028350393237973767</v>
      </c>
      <c r="X49">
        <f t="shared" si="13"/>
        <v>-0.08299744615923821</v>
      </c>
      <c r="Y49">
        <f t="shared" si="11"/>
        <v>0.011353982966301857</v>
      </c>
      <c r="Z49">
        <f t="shared" si="12"/>
        <v>-0.09435142912554019</v>
      </c>
      <c r="AB49">
        <f t="shared" si="17"/>
        <v>-0.2635642338195172</v>
      </c>
      <c r="AC49">
        <f t="shared" si="15"/>
        <v>-0.15138850273208782</v>
      </c>
      <c r="AD49">
        <f t="shared" si="16"/>
        <v>-0.11217573108742933</v>
      </c>
    </row>
    <row r="50" spans="1:30" ht="12.75">
      <c r="A50" s="1">
        <f t="shared" si="14"/>
        <v>1991.25</v>
      </c>
      <c r="B50" s="1">
        <v>9.03553</v>
      </c>
      <c r="C50" s="1">
        <v>8.58353</v>
      </c>
      <c r="D50">
        <v>4003.46</v>
      </c>
      <c r="F50" s="1">
        <v>95.8961</v>
      </c>
      <c r="G50" s="1">
        <v>86.2405</v>
      </c>
      <c r="H50">
        <v>1.7348</v>
      </c>
      <c r="I50" s="5"/>
      <c r="J50" s="5">
        <f t="shared" si="1"/>
        <v>2307.7357620474986</v>
      </c>
      <c r="L50" s="5">
        <f t="shared" si="2"/>
        <v>23186.298176491175</v>
      </c>
      <c r="M50" s="5">
        <f t="shared" si="3"/>
        <v>24492.515592431562</v>
      </c>
      <c r="N50">
        <f t="shared" si="4"/>
        <v>0.9466687114677589</v>
      </c>
      <c r="P50">
        <f t="shared" si="9"/>
        <v>10.051316787343083</v>
      </c>
      <c r="Q50">
        <f t="shared" si="5"/>
        <v>10.106122863839257</v>
      </c>
      <c r="R50">
        <f t="shared" si="6"/>
        <v>-0.05480607649617407</v>
      </c>
      <c r="T50">
        <f t="shared" si="10"/>
        <v>-0.14090052903324057</v>
      </c>
      <c r="U50">
        <f t="shared" si="7"/>
        <v>-0.09674297944210153</v>
      </c>
      <c r="V50">
        <f t="shared" si="8"/>
        <v>-0.04415754959114256</v>
      </c>
      <c r="X50">
        <f t="shared" si="13"/>
        <v>-0.06679511244230696</v>
      </c>
      <c r="Y50">
        <f t="shared" si="11"/>
        <v>-0.013773078320150844</v>
      </c>
      <c r="Z50">
        <f t="shared" si="12"/>
        <v>-0.053022034122155635</v>
      </c>
      <c r="AB50">
        <f t="shared" si="17"/>
        <v>-0.29997780791531703</v>
      </c>
      <c r="AC50">
        <f t="shared" si="15"/>
        <v>-0.1616399459335156</v>
      </c>
      <c r="AD50">
        <f t="shared" si="16"/>
        <v>-0.13833786198180265</v>
      </c>
    </row>
    <row r="51" spans="1:30" ht="12.75">
      <c r="A51" s="1">
        <f t="shared" si="14"/>
        <v>1991.5</v>
      </c>
      <c r="B51" s="1">
        <v>9.85042</v>
      </c>
      <c r="C51" s="1">
        <v>9.38814</v>
      </c>
      <c r="D51">
        <v>4513.95</v>
      </c>
      <c r="F51" s="1">
        <v>96.7618</v>
      </c>
      <c r="G51" s="1">
        <v>87.7073</v>
      </c>
      <c r="H51">
        <v>1.744</v>
      </c>
      <c r="I51" s="5"/>
      <c r="J51" s="5">
        <f t="shared" si="1"/>
        <v>2588.2740825688074</v>
      </c>
      <c r="L51" s="5">
        <f t="shared" si="2"/>
        <v>24180.565206961888</v>
      </c>
      <c r="M51" s="5">
        <f t="shared" si="3"/>
        <v>25424.91174210911</v>
      </c>
      <c r="N51">
        <f t="shared" si="4"/>
        <v>0.9510579801507699</v>
      </c>
      <c r="P51">
        <f t="shared" si="9"/>
        <v>10.093304498873339</v>
      </c>
      <c r="Q51">
        <f t="shared" si="5"/>
        <v>10.143484749607259</v>
      </c>
      <c r="R51">
        <f t="shared" si="6"/>
        <v>-0.05018025073392071</v>
      </c>
      <c r="T51">
        <f t="shared" si="10"/>
        <v>-0.09891281750298475</v>
      </c>
      <c r="U51">
        <f t="shared" si="7"/>
        <v>-0.059381093674099716</v>
      </c>
      <c r="V51">
        <f t="shared" si="8"/>
        <v>-0.039531723828889205</v>
      </c>
      <c r="X51">
        <f t="shared" si="13"/>
        <v>-0.07349919826934759</v>
      </c>
      <c r="Y51">
        <f t="shared" si="11"/>
        <v>-0.0017224389475600788</v>
      </c>
      <c r="Z51">
        <f t="shared" si="12"/>
        <v>-0.07177675932178873</v>
      </c>
      <c r="AB51">
        <f t="shared" si="17"/>
        <v>-0.27655824180656197</v>
      </c>
      <c r="AC51">
        <f t="shared" si="15"/>
        <v>-0.1418669057608195</v>
      </c>
      <c r="AD51">
        <f t="shared" si="16"/>
        <v>-0.13469133604574376</v>
      </c>
    </row>
    <row r="52" spans="1:30" ht="12.75">
      <c r="A52" s="1">
        <f t="shared" si="14"/>
        <v>1991.75</v>
      </c>
      <c r="B52" s="1">
        <v>11.0852</v>
      </c>
      <c r="C52" s="1">
        <v>11.0667</v>
      </c>
      <c r="D52">
        <v>4951.26</v>
      </c>
      <c r="F52" s="1">
        <v>96.89</v>
      </c>
      <c r="G52" s="1">
        <v>89.3074</v>
      </c>
      <c r="H52">
        <v>1.62867</v>
      </c>
      <c r="I52" s="5"/>
      <c r="J52" s="5">
        <f t="shared" si="1"/>
        <v>3040.063364585828</v>
      </c>
      <c r="L52" s="5">
        <f t="shared" si="2"/>
        <v>24533.072634698</v>
      </c>
      <c r="M52" s="5">
        <f t="shared" si="3"/>
        <v>26571.621567019167</v>
      </c>
      <c r="N52">
        <f t="shared" si="4"/>
        <v>0.9232809737569264</v>
      </c>
      <c r="P52">
        <f t="shared" si="9"/>
        <v>10.107777389689328</v>
      </c>
      <c r="Q52">
        <f t="shared" si="5"/>
        <v>10.187599066888563</v>
      </c>
      <c r="R52">
        <f t="shared" si="6"/>
        <v>-0.07982167719923458</v>
      </c>
      <c r="T52">
        <f t="shared" si="10"/>
        <v>-0.08443992668699529</v>
      </c>
      <c r="U52">
        <f t="shared" si="7"/>
        <v>-0.015266776392795833</v>
      </c>
      <c r="V52">
        <f t="shared" si="8"/>
        <v>-0.06917315029420307</v>
      </c>
      <c r="X52">
        <f t="shared" si="13"/>
        <v>-0.0004914510348115186</v>
      </c>
      <c r="Y52">
        <f t="shared" si="11"/>
        <v>0.05899009959914814</v>
      </c>
      <c r="Z52">
        <f t="shared" si="12"/>
        <v>-0.05948155063396104</v>
      </c>
      <c r="AB52">
        <f t="shared" si="17"/>
        <v>-0.2707300114728515</v>
      </c>
      <c r="AC52">
        <f t="shared" si="15"/>
        <v>-0.14863878149895093</v>
      </c>
      <c r="AD52">
        <f t="shared" si="16"/>
        <v>-0.12209122997390012</v>
      </c>
    </row>
    <row r="53" spans="1:30" ht="12.75">
      <c r="A53" s="1">
        <f t="shared" si="14"/>
        <v>1992</v>
      </c>
      <c r="B53" s="1">
        <v>13.4643</v>
      </c>
      <c r="C53" s="1">
        <v>13.2988</v>
      </c>
      <c r="D53">
        <v>5692.37</v>
      </c>
      <c r="F53" s="1">
        <v>97.0503</v>
      </c>
      <c r="G53" s="1">
        <v>90.5075</v>
      </c>
      <c r="H53">
        <v>1.6194</v>
      </c>
      <c r="I53" s="5"/>
      <c r="J53" s="5">
        <f t="shared" si="1"/>
        <v>3515.1105347659627</v>
      </c>
      <c r="L53" s="5">
        <f t="shared" si="2"/>
        <v>23922.749926709956</v>
      </c>
      <c r="M53" s="5">
        <f t="shared" si="3"/>
        <v>25336.81899038176</v>
      </c>
      <c r="N53">
        <f t="shared" si="4"/>
        <v>0.9441891634380541</v>
      </c>
      <c r="P53">
        <f t="shared" si="9"/>
        <v>10.082585164947991</v>
      </c>
      <c r="Q53">
        <f t="shared" si="5"/>
        <v>10.14001391286108</v>
      </c>
      <c r="R53">
        <f t="shared" si="6"/>
        <v>-0.057428747913089655</v>
      </c>
      <c r="T53">
        <f t="shared" si="10"/>
        <v>-0.10963215142833249</v>
      </c>
      <c r="U53">
        <f t="shared" si="7"/>
        <v>-0.06285193042027792</v>
      </c>
      <c r="V53">
        <f t="shared" si="8"/>
        <v>-0.04678022100805815</v>
      </c>
      <c r="X53">
        <f t="shared" si="13"/>
        <v>-0.007469188732349252</v>
      </c>
      <c r="Y53">
        <f t="shared" si="11"/>
        <v>0.010960639037735476</v>
      </c>
      <c r="Z53">
        <f t="shared" si="12"/>
        <v>-0.01842982777008438</v>
      </c>
      <c r="AB53">
        <f t="shared" si="17"/>
        <v>-0.26933063537168067</v>
      </c>
      <c r="AC53">
        <f t="shared" si="15"/>
        <v>-0.14813058848857175</v>
      </c>
      <c r="AD53">
        <f t="shared" si="16"/>
        <v>-0.12120004688310876</v>
      </c>
    </row>
    <row r="54" spans="1:30" ht="12.75">
      <c r="A54" s="1">
        <f t="shared" si="14"/>
        <v>1992.25</v>
      </c>
      <c r="B54" s="1">
        <v>14.4614</v>
      </c>
      <c r="C54" s="1">
        <v>14.5746</v>
      </c>
      <c r="D54">
        <v>6673.19</v>
      </c>
      <c r="F54" s="1">
        <v>97.7878</v>
      </c>
      <c r="G54" s="1">
        <v>91.5076</v>
      </c>
      <c r="H54">
        <v>1.6143</v>
      </c>
      <c r="I54" s="5"/>
      <c r="J54" s="5">
        <f t="shared" si="1"/>
        <v>4133.797930991761</v>
      </c>
      <c r="L54" s="5">
        <f t="shared" si="2"/>
        <v>25954.326537264944</v>
      </c>
      <c r="M54" s="5">
        <f t="shared" si="3"/>
        <v>27952.688212499215</v>
      </c>
      <c r="N54">
        <f t="shared" si="4"/>
        <v>0.9285091415880105</v>
      </c>
      <c r="P54">
        <f t="shared" si="9"/>
        <v>10.164093600602978</v>
      </c>
      <c r="Q54">
        <f t="shared" si="5"/>
        <v>10.238268653296386</v>
      </c>
      <c r="R54">
        <f t="shared" si="6"/>
        <v>-0.07417505269340587</v>
      </c>
      <c r="T54">
        <f t="shared" si="10"/>
        <v>-0.02812371577334538</v>
      </c>
      <c r="U54">
        <f t="shared" si="7"/>
        <v>0.035402810015026986</v>
      </c>
      <c r="V54">
        <f t="shared" si="8"/>
        <v>-0.06352652578837437</v>
      </c>
      <c r="X54">
        <f t="shared" si="13"/>
        <v>0.11277681325989519</v>
      </c>
      <c r="Y54">
        <f t="shared" si="11"/>
        <v>0.13214578945712852</v>
      </c>
      <c r="Z54">
        <f t="shared" si="12"/>
        <v>-0.019368976197231803</v>
      </c>
      <c r="AB54">
        <f t="shared" si="17"/>
        <v>-0.16677067930931955</v>
      </c>
      <c r="AC54">
        <f t="shared" si="15"/>
        <v>-0.04459205313113834</v>
      </c>
      <c r="AD54">
        <f t="shared" si="16"/>
        <v>-0.12217862617818023</v>
      </c>
    </row>
    <row r="55" spans="1:30" ht="12.75">
      <c r="A55" s="1">
        <f t="shared" si="14"/>
        <v>1992.5</v>
      </c>
      <c r="B55" s="1">
        <v>15.5853</v>
      </c>
      <c r="C55" s="1">
        <v>15.6179</v>
      </c>
      <c r="D55">
        <v>7107.54</v>
      </c>
      <c r="F55" s="1">
        <v>97.8198</v>
      </c>
      <c r="G55" s="1">
        <v>92.041</v>
      </c>
      <c r="H55">
        <v>1.4632</v>
      </c>
      <c r="I55" s="5"/>
      <c r="J55" s="5">
        <f t="shared" si="1"/>
        <v>4857.531437944232</v>
      </c>
      <c r="L55" s="5">
        <f t="shared" si="2"/>
        <v>28626.899332165336</v>
      </c>
      <c r="M55" s="5">
        <f t="shared" si="3"/>
        <v>30487.879845329713</v>
      </c>
      <c r="N55">
        <f t="shared" si="4"/>
        <v>0.9389599892611277</v>
      </c>
      <c r="P55">
        <f t="shared" si="9"/>
        <v>10.262102090870712</v>
      </c>
      <c r="Q55">
        <f t="shared" si="5"/>
        <v>10.325084501497967</v>
      </c>
      <c r="R55">
        <f t="shared" si="6"/>
        <v>-0.0629824106272546</v>
      </c>
      <c r="T55">
        <f t="shared" si="10"/>
        <v>0.06988477449438868</v>
      </c>
      <c r="U55">
        <f t="shared" si="7"/>
        <v>0.12221865821660849</v>
      </c>
      <c r="V55">
        <f t="shared" si="8"/>
        <v>-0.05233388372222309</v>
      </c>
      <c r="X55">
        <f t="shared" si="13"/>
        <v>0.16879759199737343</v>
      </c>
      <c r="Y55">
        <f t="shared" si="11"/>
        <v>0.1815997518907082</v>
      </c>
      <c r="Z55">
        <f t="shared" si="12"/>
        <v>-0.012802159893333886</v>
      </c>
      <c r="AB55">
        <f t="shared" si="17"/>
        <v>-0.05926420939876387</v>
      </c>
      <c r="AC55">
        <f t="shared" si="15"/>
        <v>0.05325637398193983</v>
      </c>
      <c r="AD55">
        <f t="shared" si="16"/>
        <v>-0.11252058338070345</v>
      </c>
    </row>
    <row r="56" spans="1:30" ht="12.75">
      <c r="A56" s="1">
        <f t="shared" si="14"/>
        <v>1992.75</v>
      </c>
      <c r="B56" s="1">
        <v>18.0098</v>
      </c>
      <c r="C56" s="1">
        <v>18.5771</v>
      </c>
      <c r="D56">
        <v>8016.59</v>
      </c>
      <c r="F56" s="1">
        <v>97.5633</v>
      </c>
      <c r="G56" s="1">
        <v>92.341</v>
      </c>
      <c r="H56">
        <v>1.5497</v>
      </c>
      <c r="I56" s="5"/>
      <c r="J56" s="5">
        <f t="shared" si="1"/>
        <v>5172.994773181906</v>
      </c>
      <c r="L56" s="5">
        <f t="shared" si="2"/>
        <v>25713.351941389683</v>
      </c>
      <c r="M56" s="5">
        <f t="shared" si="3"/>
        <v>28023.322910547493</v>
      </c>
      <c r="N56">
        <f t="shared" si="4"/>
        <v>0.9175696980500347</v>
      </c>
      <c r="P56">
        <f t="shared" si="9"/>
        <v>10.154765666767286</v>
      </c>
      <c r="Q56">
        <f t="shared" si="5"/>
        <v>10.240792403528756</v>
      </c>
      <c r="R56">
        <f t="shared" si="6"/>
        <v>-0.08602673676147009</v>
      </c>
      <c r="T56">
        <f t="shared" si="10"/>
        <v>-0.037451649609037574</v>
      </c>
      <c r="U56">
        <f t="shared" si="7"/>
        <v>0.03792656024739749</v>
      </c>
      <c r="V56">
        <f t="shared" si="8"/>
        <v>-0.07537820985643859</v>
      </c>
      <c r="X56">
        <f t="shared" si="13"/>
        <v>0.04698827707795772</v>
      </c>
      <c r="Y56">
        <f t="shared" si="11"/>
        <v>0.05319333664019332</v>
      </c>
      <c r="Z56">
        <f t="shared" si="12"/>
        <v>-0.006205059562235521</v>
      </c>
      <c r="AB56">
        <f t="shared" si="17"/>
        <v>-0.22654332722264847</v>
      </c>
      <c r="AC56">
        <f t="shared" si="15"/>
        <v>-0.09886055351450196</v>
      </c>
      <c r="AD56">
        <f t="shared" si="16"/>
        <v>-0.1276827737081461</v>
      </c>
    </row>
    <row r="57" spans="1:30" ht="12.75">
      <c r="A57" s="1">
        <f t="shared" si="14"/>
        <v>1993</v>
      </c>
      <c r="B57" s="1">
        <v>20.5869</v>
      </c>
      <c r="C57" s="1">
        <v>21.0942</v>
      </c>
      <c r="D57">
        <v>9051.64</v>
      </c>
      <c r="F57" s="1">
        <v>97.7236</v>
      </c>
      <c r="G57" s="1">
        <v>94.6746</v>
      </c>
      <c r="H57">
        <v>1.63493</v>
      </c>
      <c r="I57" s="5"/>
      <c r="J57" s="5">
        <f t="shared" si="1"/>
        <v>5536.40828659331</v>
      </c>
      <c r="L57" s="5">
        <f t="shared" si="2"/>
        <v>24848.40572147353</v>
      </c>
      <c r="M57" s="5">
        <f t="shared" si="3"/>
        <v>26280.680861894216</v>
      </c>
      <c r="N57">
        <f t="shared" si="4"/>
        <v>0.9455008358441194</v>
      </c>
      <c r="P57">
        <f t="shared" si="9"/>
        <v>10.120548873389161</v>
      </c>
      <c r="Q57">
        <f t="shared" si="5"/>
        <v>10.176589380249784</v>
      </c>
      <c r="R57">
        <f t="shared" si="6"/>
        <v>-0.05604050686062125</v>
      </c>
      <c r="T57">
        <f t="shared" si="10"/>
        <v>-0.07166844298716235</v>
      </c>
      <c r="U57">
        <f t="shared" si="7"/>
        <v>-0.026276463031575048</v>
      </c>
      <c r="V57">
        <f t="shared" si="8"/>
        <v>-0.045391979955589745</v>
      </c>
      <c r="X57">
        <f t="shared" si="13"/>
        <v>0.03796370844117014</v>
      </c>
      <c r="Y57">
        <f t="shared" si="11"/>
        <v>0.036575467388702876</v>
      </c>
      <c r="Z57">
        <f t="shared" si="12"/>
        <v>0.001388241052468403</v>
      </c>
      <c r="AB57">
        <f t="shared" si="17"/>
        <v>-0.18911930091301876</v>
      </c>
      <c r="AC57">
        <f t="shared" si="15"/>
        <v>-0.07918216295672131</v>
      </c>
      <c r="AD57">
        <f t="shared" si="16"/>
        <v>-0.10993713795629678</v>
      </c>
    </row>
    <row r="58" spans="1:30" ht="12.75">
      <c r="A58" s="1">
        <f t="shared" si="14"/>
        <v>1993.25</v>
      </c>
      <c r="B58" s="1">
        <v>22.7481</v>
      </c>
      <c r="C58" s="1">
        <v>23.868</v>
      </c>
      <c r="D58">
        <v>9999.67</v>
      </c>
      <c r="F58" s="1">
        <v>97.8198</v>
      </c>
      <c r="G58" s="1">
        <v>95.5746</v>
      </c>
      <c r="H58">
        <v>1.61808</v>
      </c>
      <c r="I58" s="5"/>
      <c r="J58" s="5">
        <f t="shared" si="1"/>
        <v>6179.960199742905</v>
      </c>
      <c r="L58" s="5">
        <f t="shared" si="2"/>
        <v>24746.406238744275</v>
      </c>
      <c r="M58" s="5">
        <f t="shared" si="3"/>
        <v>26574.63571668891</v>
      </c>
      <c r="N58">
        <f t="shared" si="4"/>
        <v>0.9312039684217945</v>
      </c>
      <c r="P58">
        <f t="shared" si="9"/>
        <v>10.116435554978958</v>
      </c>
      <c r="Q58">
        <f t="shared" si="5"/>
        <v>10.18771249537166</v>
      </c>
      <c r="R58">
        <f t="shared" si="6"/>
        <v>-0.07127694039270142</v>
      </c>
      <c r="T58">
        <f t="shared" si="10"/>
        <v>-0.0757817613973657</v>
      </c>
      <c r="U58">
        <f t="shared" si="7"/>
        <v>-0.015153347909699022</v>
      </c>
      <c r="V58">
        <f t="shared" si="8"/>
        <v>-0.06062841348766992</v>
      </c>
      <c r="X58">
        <f t="shared" si="13"/>
        <v>-0.04765804562402032</v>
      </c>
      <c r="Y58">
        <f t="shared" si="11"/>
        <v>-0.05055615792472601</v>
      </c>
      <c r="Z58">
        <f t="shared" si="12"/>
        <v>0.0028981123007044488</v>
      </c>
      <c r="AB58">
        <f t="shared" si="17"/>
        <v>-0.11955529553234712</v>
      </c>
      <c r="AC58">
        <f t="shared" si="15"/>
        <v>0.011944877440662083</v>
      </c>
      <c r="AD58">
        <f t="shared" si="16"/>
        <v>-0.13150017297300945</v>
      </c>
    </row>
    <row r="59" spans="1:30" ht="12.75">
      <c r="A59" s="1">
        <f t="shared" si="14"/>
        <v>1993.5</v>
      </c>
      <c r="B59" s="1">
        <v>25.3725</v>
      </c>
      <c r="C59" s="1">
        <v>26.6717</v>
      </c>
      <c r="D59">
        <v>11566.5</v>
      </c>
      <c r="F59" s="1">
        <v>97.7236</v>
      </c>
      <c r="G59" s="1">
        <v>96.1747</v>
      </c>
      <c r="H59">
        <v>1.67768</v>
      </c>
      <c r="I59" s="5"/>
      <c r="J59" s="5">
        <f t="shared" si="1"/>
        <v>6894.342186829431</v>
      </c>
      <c r="L59" s="5">
        <f t="shared" si="2"/>
        <v>24860.10608681353</v>
      </c>
      <c r="M59" s="5">
        <f t="shared" si="3"/>
        <v>26553.943763083837</v>
      </c>
      <c r="N59">
        <f t="shared" si="4"/>
        <v>0.9362114459764304</v>
      </c>
      <c r="P59">
        <f t="shared" si="9"/>
        <v>10.121019632425408</v>
      </c>
      <c r="Q59">
        <f t="shared" si="5"/>
        <v>10.186933556621408</v>
      </c>
      <c r="R59">
        <f t="shared" si="6"/>
        <v>-0.0659139241959984</v>
      </c>
      <c r="T59">
        <f t="shared" si="10"/>
        <v>-0.07119768395091519</v>
      </c>
      <c r="U59">
        <f t="shared" si="7"/>
        <v>-0.01593228665995028</v>
      </c>
      <c r="V59">
        <f t="shared" si="8"/>
        <v>-0.05526539729096689</v>
      </c>
      <c r="X59">
        <f t="shared" si="13"/>
        <v>-0.14108245844530387</v>
      </c>
      <c r="Y59">
        <f t="shared" si="11"/>
        <v>-0.13815094487655877</v>
      </c>
      <c r="Z59">
        <f t="shared" si="12"/>
        <v>-0.0029315135687437988</v>
      </c>
      <c r="AB59">
        <f t="shared" si="17"/>
        <v>-0.07594332116157432</v>
      </c>
      <c r="AC59">
        <f t="shared" si="15"/>
        <v>0.06415589512693565</v>
      </c>
      <c r="AD59">
        <f t="shared" si="16"/>
        <v>-0.1400992162885091</v>
      </c>
    </row>
    <row r="60" spans="1:30" ht="12.75">
      <c r="A60" s="1">
        <f t="shared" si="14"/>
        <v>1993.75</v>
      </c>
      <c r="B60" s="1">
        <v>28.4743</v>
      </c>
      <c r="C60" s="1">
        <v>31.4599</v>
      </c>
      <c r="D60">
        <v>13320.7</v>
      </c>
      <c r="F60" s="1">
        <v>97.5633</v>
      </c>
      <c r="G60" s="1">
        <v>96.2414</v>
      </c>
      <c r="H60">
        <v>1.68259</v>
      </c>
      <c r="I60" s="5"/>
      <c r="J60" s="5">
        <f t="shared" si="1"/>
        <v>7916.78305469544</v>
      </c>
      <c r="L60" s="5">
        <f t="shared" si="2"/>
        <v>24218.84000521825</v>
      </c>
      <c r="M60" s="5">
        <f t="shared" si="3"/>
        <v>27125.775882117126</v>
      </c>
      <c r="N60">
        <f t="shared" si="4"/>
        <v>0.8928349224172684</v>
      </c>
      <c r="P60">
        <f t="shared" si="9"/>
        <v>10.094886121873348</v>
      </c>
      <c r="Q60">
        <f t="shared" si="5"/>
        <v>10.208239694382694</v>
      </c>
      <c r="R60">
        <f t="shared" si="6"/>
        <v>-0.11335357250934647</v>
      </c>
      <c r="T60">
        <f t="shared" si="10"/>
        <v>-0.097331194502976</v>
      </c>
      <c r="U60">
        <f t="shared" si="7"/>
        <v>0.005373851101335703</v>
      </c>
      <c r="V60">
        <f t="shared" si="8"/>
        <v>-0.10270504560431495</v>
      </c>
      <c r="X60">
        <f t="shared" si="13"/>
        <v>-0.05987954489393843</v>
      </c>
      <c r="Y60">
        <f t="shared" si="11"/>
        <v>-0.03255270914606179</v>
      </c>
      <c r="Z60">
        <f t="shared" si="12"/>
        <v>-0.027326835747876366</v>
      </c>
      <c r="AB60">
        <f t="shared" si="17"/>
        <v>-0.07369975459556422</v>
      </c>
      <c r="AC60">
        <f t="shared" si="15"/>
        <v>0.06562865100877069</v>
      </c>
      <c r="AD60">
        <f t="shared" si="16"/>
        <v>-0.13932840560433632</v>
      </c>
    </row>
    <row r="61" spans="1:30" ht="12.75">
      <c r="A61" s="1">
        <f t="shared" si="14"/>
        <v>1994</v>
      </c>
      <c r="B61" s="2">
        <v>35.8375</v>
      </c>
      <c r="C61" s="1">
        <v>36.3118</v>
      </c>
      <c r="D61">
        <v>17594.1</v>
      </c>
      <c r="F61" s="1">
        <v>97.9801</v>
      </c>
      <c r="G61" s="1">
        <v>97.5415</v>
      </c>
      <c r="H61">
        <v>1.72422</v>
      </c>
      <c r="I61" s="5"/>
      <c r="J61" s="5">
        <f t="shared" si="1"/>
        <v>10204.092285207224</v>
      </c>
      <c r="L61" s="5">
        <f t="shared" si="2"/>
        <v>27410.44144431123</v>
      </c>
      <c r="M61" s="5">
        <f t="shared" si="3"/>
        <v>27898.095082353182</v>
      </c>
      <c r="N61">
        <f t="shared" si="4"/>
        <v>0.982520181517683</v>
      </c>
      <c r="P61">
        <f t="shared" si="9"/>
        <v>10.218679294395573</v>
      </c>
      <c r="Q61">
        <f t="shared" si="5"/>
        <v>10.236313688860337</v>
      </c>
      <c r="R61">
        <f t="shared" si="6"/>
        <v>-0.017634394464764867</v>
      </c>
      <c r="T61">
        <f t="shared" si="10"/>
        <v>0.02646197801924899</v>
      </c>
      <c r="U61">
        <f t="shared" si="7"/>
        <v>0.033447845578978175</v>
      </c>
      <c r="V61">
        <f t="shared" si="8"/>
        <v>-0.00698586755973336</v>
      </c>
      <c r="X61">
        <f t="shared" si="13"/>
        <v>0.09813042100641134</v>
      </c>
      <c r="Y61">
        <f t="shared" si="11"/>
        <v>0.05972430861055322</v>
      </c>
      <c r="Z61">
        <f t="shared" si="12"/>
        <v>0.03840611239585638</v>
      </c>
      <c r="AB61">
        <f t="shared" si="17"/>
        <v>0.04562749455599402</v>
      </c>
      <c r="AC61">
        <f t="shared" si="15"/>
        <v>0.11861439800329343</v>
      </c>
      <c r="AD61">
        <f t="shared" si="16"/>
        <v>-0.07298690344729979</v>
      </c>
    </row>
    <row r="62" spans="1:30" ht="12.75">
      <c r="A62" s="1">
        <f t="shared" si="14"/>
        <v>1994.25</v>
      </c>
      <c r="B62" s="1">
        <v>52.5736</v>
      </c>
      <c r="C62" s="1">
        <v>51.031</v>
      </c>
      <c r="D62">
        <v>32409.6</v>
      </c>
      <c r="F62" s="1">
        <v>98.1725</v>
      </c>
      <c r="G62" s="1">
        <v>98.1748</v>
      </c>
      <c r="H62">
        <v>1.66171</v>
      </c>
      <c r="I62" s="5"/>
      <c r="J62" s="5">
        <f t="shared" si="1"/>
        <v>19503.76419471508</v>
      </c>
      <c r="L62" s="5">
        <f t="shared" si="2"/>
        <v>37521.86218305176</v>
      </c>
      <c r="M62" s="5">
        <f t="shared" si="3"/>
        <v>36420.05284792493</v>
      </c>
      <c r="N62">
        <f t="shared" si="4"/>
        <v>1.0302528208766617</v>
      </c>
      <c r="P62">
        <f t="shared" si="9"/>
        <v>10.532679033632997</v>
      </c>
      <c r="Q62">
        <f t="shared" si="5"/>
        <v>10.502874804349325</v>
      </c>
      <c r="R62">
        <f t="shared" si="6"/>
        <v>0.029804229283671366</v>
      </c>
      <c r="T62">
        <f t="shared" si="10"/>
        <v>0.34046171725667307</v>
      </c>
      <c r="U62">
        <f t="shared" si="7"/>
        <v>0.3000089610679666</v>
      </c>
      <c r="V62">
        <f t="shared" si="8"/>
        <v>0.04045275618870287</v>
      </c>
      <c r="X62">
        <f t="shared" si="13"/>
        <v>0.41624347865403877</v>
      </c>
      <c r="Y62">
        <f t="shared" si="11"/>
        <v>0.3151623089776656</v>
      </c>
      <c r="Z62">
        <f t="shared" si="12"/>
        <v>0.10108116967637279</v>
      </c>
      <c r="AB62">
        <f t="shared" si="17"/>
        <v>0.4145671338476067</v>
      </c>
      <c r="AC62">
        <f t="shared" si="15"/>
        <v>0.3829788621899173</v>
      </c>
      <c r="AD62">
        <f t="shared" si="16"/>
        <v>0.0315882716576898</v>
      </c>
    </row>
    <row r="63" spans="1:30" ht="12.75">
      <c r="A63" s="1">
        <f t="shared" si="14"/>
        <v>1994.5</v>
      </c>
      <c r="B63" s="1">
        <v>58.3255</v>
      </c>
      <c r="C63" s="1">
        <v>55.8878</v>
      </c>
      <c r="D63">
        <v>32223.7</v>
      </c>
      <c r="F63" s="1">
        <v>98.2687</v>
      </c>
      <c r="G63" s="1">
        <v>98.7749</v>
      </c>
      <c r="H63">
        <v>1.56212</v>
      </c>
      <c r="I63" s="5"/>
      <c r="J63" s="5">
        <f t="shared" si="1"/>
        <v>20628.184774537167</v>
      </c>
      <c r="L63" s="5">
        <f t="shared" si="2"/>
        <v>36457.81169211226</v>
      </c>
      <c r="M63" s="5">
        <f t="shared" si="3"/>
        <v>34755.03683900799</v>
      </c>
      <c r="N63">
        <f t="shared" si="4"/>
        <v>1.0489936138175264</v>
      </c>
      <c r="P63">
        <f t="shared" si="9"/>
        <v>10.503911027015954</v>
      </c>
      <c r="Q63">
        <f t="shared" si="5"/>
        <v>10.45607978549685</v>
      </c>
      <c r="R63">
        <f t="shared" si="6"/>
        <v>0.047831241519105026</v>
      </c>
      <c r="T63">
        <f t="shared" si="10"/>
        <v>0.3116937106396307</v>
      </c>
      <c r="U63">
        <f t="shared" si="7"/>
        <v>0.253213942215492</v>
      </c>
      <c r="V63">
        <f t="shared" si="8"/>
        <v>0.05847976842413653</v>
      </c>
      <c r="X63">
        <f t="shared" si="13"/>
        <v>0.3828913945905459</v>
      </c>
      <c r="Y63">
        <f t="shared" si="11"/>
        <v>0.26914622887544226</v>
      </c>
      <c r="Z63">
        <f t="shared" si="12"/>
        <v>0.11374516571510343</v>
      </c>
      <c r="AB63">
        <f t="shared" si="17"/>
        <v>0.33710732987326786</v>
      </c>
      <c r="AC63">
        <f t="shared" si="15"/>
        <v>0.3108725969420316</v>
      </c>
      <c r="AD63">
        <f t="shared" si="16"/>
        <v>0.026234732931237</v>
      </c>
    </row>
    <row r="64" spans="1:30" ht="12.75">
      <c r="A64" s="1">
        <f t="shared" si="14"/>
        <v>1994.75</v>
      </c>
      <c r="B64" s="1">
        <v>68.2883</v>
      </c>
      <c r="C64" s="1">
        <v>69.4136</v>
      </c>
      <c r="D64">
        <v>36207.3</v>
      </c>
      <c r="F64" s="1">
        <v>98.7496</v>
      </c>
      <c r="G64" s="1">
        <v>98.7416</v>
      </c>
      <c r="H64">
        <v>1.54312</v>
      </c>
      <c r="I64" s="5"/>
      <c r="J64" s="5">
        <f t="shared" si="1"/>
        <v>23463.696925708955</v>
      </c>
      <c r="L64" s="5">
        <f t="shared" si="2"/>
        <v>33377.36374946096</v>
      </c>
      <c r="M64" s="5">
        <f t="shared" si="3"/>
        <v>33930.12691683625</v>
      </c>
      <c r="N64">
        <f t="shared" si="4"/>
        <v>0.9837087798483594</v>
      </c>
      <c r="P64">
        <f t="shared" si="9"/>
        <v>10.415633217148539</v>
      </c>
      <c r="Q64">
        <f t="shared" si="5"/>
        <v>10.432058598320536</v>
      </c>
      <c r="R64">
        <f t="shared" si="6"/>
        <v>-0.016425381171996444</v>
      </c>
      <c r="T64">
        <f t="shared" si="10"/>
        <v>0.22341590077221518</v>
      </c>
      <c r="U64">
        <f t="shared" si="7"/>
        <v>0.22919275503917724</v>
      </c>
      <c r="V64">
        <f t="shared" si="8"/>
        <v>-0.005776854266964938</v>
      </c>
      <c r="X64">
        <f t="shared" si="13"/>
        <v>0.3207470952751912</v>
      </c>
      <c r="Y64">
        <f t="shared" si="11"/>
        <v>0.22381890393784154</v>
      </c>
      <c r="Z64">
        <f t="shared" si="12"/>
        <v>0.09692819133735002</v>
      </c>
      <c r="AB64">
        <f t="shared" si="17"/>
        <v>0.30736437642439896</v>
      </c>
      <c r="AC64">
        <f t="shared" si="15"/>
        <v>0.3034496310311212</v>
      </c>
      <c r="AD64">
        <f t="shared" si="16"/>
        <v>0.003914745393277092</v>
      </c>
    </row>
    <row r="65" spans="1:30" ht="12.75">
      <c r="A65" s="1">
        <f t="shared" si="14"/>
        <v>1995</v>
      </c>
      <c r="B65" s="1">
        <v>85.1678</v>
      </c>
      <c r="C65" s="2">
        <v>81.2288</v>
      </c>
      <c r="D65">
        <v>41049.9</v>
      </c>
      <c r="F65" s="1">
        <v>99.6473</v>
      </c>
      <c r="G65" s="1">
        <v>99.5416</v>
      </c>
      <c r="H65">
        <v>1.48025</v>
      </c>
      <c r="I65" s="5"/>
      <c r="J65" s="5">
        <f t="shared" si="1"/>
        <v>27731.734504306703</v>
      </c>
      <c r="L65" s="5">
        <f t="shared" si="2"/>
        <v>33983.77451512143</v>
      </c>
      <c r="M65" s="5">
        <f t="shared" si="3"/>
        <v>32446.446517005268</v>
      </c>
      <c r="N65">
        <f t="shared" si="4"/>
        <v>1.0473804734614143</v>
      </c>
      <c r="P65">
        <f t="shared" si="9"/>
        <v>10.433638469549038</v>
      </c>
      <c r="Q65">
        <f t="shared" si="5"/>
        <v>10.387346209726273</v>
      </c>
      <c r="R65">
        <f t="shared" si="6"/>
        <v>0.0462922598227659</v>
      </c>
      <c r="T65">
        <f t="shared" si="10"/>
        <v>0.2414211531727144</v>
      </c>
      <c r="U65">
        <f t="shared" si="7"/>
        <v>0.18448036644491417</v>
      </c>
      <c r="V65">
        <f t="shared" si="8"/>
        <v>0.056940786727797406</v>
      </c>
      <c r="X65">
        <f t="shared" si="13"/>
        <v>0.2149591751534654</v>
      </c>
      <c r="Y65">
        <f t="shared" si="11"/>
        <v>0.151032520865936</v>
      </c>
      <c r="Z65">
        <f t="shared" si="12"/>
        <v>0.06392665428753076</v>
      </c>
      <c r="AB65">
        <f t="shared" si="17"/>
        <v>0.34358411586869764</v>
      </c>
      <c r="AC65">
        <f t="shared" si="15"/>
        <v>0.25829293590292757</v>
      </c>
      <c r="AD65">
        <f t="shared" si="16"/>
        <v>0.08529117996577118</v>
      </c>
    </row>
    <row r="66" spans="1:30" ht="12.75">
      <c r="A66" s="1">
        <f t="shared" si="14"/>
        <v>1995.25</v>
      </c>
      <c r="B66" s="1">
        <v>96.4207</v>
      </c>
      <c r="C66" s="1">
        <v>92.6551</v>
      </c>
      <c r="D66">
        <v>42821.4</v>
      </c>
      <c r="F66" s="1">
        <v>100.064</v>
      </c>
      <c r="G66" s="1">
        <v>99.9417</v>
      </c>
      <c r="H66">
        <v>1.39619</v>
      </c>
      <c r="I66" s="5"/>
      <c r="J66" s="5">
        <f t="shared" si="1"/>
        <v>30670.18099255832</v>
      </c>
      <c r="L66" s="5">
        <f t="shared" si="2"/>
        <v>33082.15120057035</v>
      </c>
      <c r="M66" s="5">
        <f t="shared" si="3"/>
        <v>31829.067729640577</v>
      </c>
      <c r="N66">
        <f t="shared" si="4"/>
        <v>1.0393691540567127</v>
      </c>
      <c r="P66">
        <f t="shared" si="9"/>
        <v>10.40674917727024</v>
      </c>
      <c r="Q66">
        <f t="shared" si="5"/>
        <v>10.368135230800412</v>
      </c>
      <c r="R66">
        <f t="shared" si="6"/>
        <v>0.038613946469827125</v>
      </c>
      <c r="T66">
        <f t="shared" si="10"/>
        <v>0.21453186089391707</v>
      </c>
      <c r="U66">
        <f t="shared" si="7"/>
        <v>0.16526938751905362</v>
      </c>
      <c r="V66">
        <f t="shared" si="8"/>
        <v>0.04926247337485863</v>
      </c>
      <c r="X66">
        <f t="shared" si="13"/>
        <v>-0.125929856362756</v>
      </c>
      <c r="Y66">
        <f t="shared" si="11"/>
        <v>-0.13473957354891297</v>
      </c>
      <c r="Z66">
        <f t="shared" si="12"/>
        <v>0.008809717186155759</v>
      </c>
      <c r="AB66">
        <f t="shared" si="17"/>
        <v>0.35543238992715764</v>
      </c>
      <c r="AC66">
        <f t="shared" si="15"/>
        <v>0.26201236696115515</v>
      </c>
      <c r="AD66">
        <f t="shared" si="16"/>
        <v>0.09342002296600119</v>
      </c>
    </row>
    <row r="67" spans="1:30" ht="12.75">
      <c r="A67" s="1">
        <f t="shared" si="14"/>
        <v>1995.5</v>
      </c>
      <c r="B67" s="1">
        <v>103.122</v>
      </c>
      <c r="C67" s="1">
        <v>103.628</v>
      </c>
      <c r="D67">
        <v>46352.7</v>
      </c>
      <c r="F67" s="1">
        <v>100.16</v>
      </c>
      <c r="G67" s="1">
        <v>100.308</v>
      </c>
      <c r="H67">
        <v>1.43225</v>
      </c>
      <c r="I67" s="5"/>
      <c r="J67" s="5">
        <f t="shared" si="1"/>
        <v>32363.553848839238</v>
      </c>
      <c r="L67" s="5">
        <f t="shared" si="2"/>
        <v>31326.700886530343</v>
      </c>
      <c r="M67" s="5">
        <f t="shared" si="3"/>
        <v>31433.967082676227</v>
      </c>
      <c r="N67">
        <f t="shared" si="4"/>
        <v>0.9965875705136499</v>
      </c>
      <c r="P67">
        <f t="shared" si="9"/>
        <v>10.352226076343825</v>
      </c>
      <c r="Q67">
        <f t="shared" si="5"/>
        <v>10.355644341447212</v>
      </c>
      <c r="R67">
        <f t="shared" si="6"/>
        <v>-0.003418265103386308</v>
      </c>
      <c r="T67">
        <f t="shared" si="10"/>
        <v>0.16000875996750175</v>
      </c>
      <c r="U67">
        <f t="shared" si="7"/>
        <v>0.1527784981658531</v>
      </c>
      <c r="V67">
        <f t="shared" si="8"/>
        <v>0.007230261801645198</v>
      </c>
      <c r="X67">
        <f t="shared" si="13"/>
        <v>-0.15168495067212895</v>
      </c>
      <c r="Y67">
        <f t="shared" si="11"/>
        <v>-0.10043544404963889</v>
      </c>
      <c r="Z67">
        <f t="shared" si="12"/>
        <v>-0.051249506622491336</v>
      </c>
      <c r="AB67">
        <f t="shared" si="17"/>
        <v>0.2589215774704865</v>
      </c>
      <c r="AC67">
        <f t="shared" si="15"/>
        <v>0.2121595918399528</v>
      </c>
      <c r="AD67">
        <f t="shared" si="16"/>
        <v>0.0467619856305344</v>
      </c>
    </row>
    <row r="68" spans="1:30" ht="12.75">
      <c r="A68" s="1">
        <f t="shared" si="14"/>
        <v>1995.75</v>
      </c>
      <c r="B68" s="1">
        <v>115.289</v>
      </c>
      <c r="C68" s="1">
        <v>122.488</v>
      </c>
      <c r="D68">
        <v>53156.2</v>
      </c>
      <c r="F68" s="1">
        <v>100.128</v>
      </c>
      <c r="G68" s="1">
        <v>100.208</v>
      </c>
      <c r="H68">
        <v>1.42384</v>
      </c>
      <c r="I68" s="5"/>
      <c r="J68" s="5">
        <f t="shared" si="1"/>
        <v>37332.98685245533</v>
      </c>
      <c r="L68" s="5">
        <f t="shared" si="2"/>
        <v>30542.28942027663</v>
      </c>
      <c r="M68" s="5">
        <f t="shared" si="3"/>
        <v>32423.538304284426</v>
      </c>
      <c r="N68">
        <f t="shared" si="4"/>
        <v>0.9419789146282282</v>
      </c>
      <c r="P68">
        <f t="shared" si="9"/>
        <v>10.326867540608514</v>
      </c>
      <c r="Q68">
        <f t="shared" si="5"/>
        <v>10.386639928886645</v>
      </c>
      <c r="R68">
        <f t="shared" si="6"/>
        <v>-0.059772388278129376</v>
      </c>
      <c r="T68">
        <f t="shared" si="10"/>
        <v>0.13465022423219075</v>
      </c>
      <c r="U68">
        <f t="shared" si="7"/>
        <v>0.18377408560528607</v>
      </c>
      <c r="V68">
        <f t="shared" si="8"/>
        <v>-0.04912386137309787</v>
      </c>
      <c r="X68">
        <f t="shared" si="13"/>
        <v>-0.08876567654002443</v>
      </c>
      <c r="Y68">
        <f t="shared" si="11"/>
        <v>-0.04541866943389117</v>
      </c>
      <c r="Z68">
        <f t="shared" si="12"/>
        <v>-0.04334700710613293</v>
      </c>
      <c r="AB68">
        <f t="shared" si="17"/>
        <v>0.21909015091918604</v>
      </c>
      <c r="AC68">
        <f t="shared" si="15"/>
        <v>0.1990408619980819</v>
      </c>
      <c r="AD68">
        <f t="shared" si="16"/>
        <v>0.020049288921105198</v>
      </c>
    </row>
    <row r="69" spans="1:30" ht="12.75">
      <c r="A69" s="1">
        <f t="shared" si="14"/>
        <v>1996</v>
      </c>
      <c r="B69" s="1">
        <v>139.981</v>
      </c>
      <c r="C69" s="1">
        <v>144.841</v>
      </c>
      <c r="D69">
        <v>64398.8</v>
      </c>
      <c r="F69" s="1">
        <v>99.487</v>
      </c>
      <c r="G69" s="1">
        <v>100.975</v>
      </c>
      <c r="H69">
        <v>1.46848</v>
      </c>
      <c r="I69" s="5"/>
      <c r="J69" s="5">
        <f t="shared" si="1"/>
        <v>43854.05317062541</v>
      </c>
      <c r="L69" s="5">
        <f t="shared" si="2"/>
        <v>30572.579717786404</v>
      </c>
      <c r="M69" s="5">
        <f t="shared" si="3"/>
        <v>31167.859836592183</v>
      </c>
      <c r="N69">
        <f t="shared" si="4"/>
        <v>0.9809008343233468</v>
      </c>
      <c r="P69">
        <f t="shared" si="9"/>
        <v>10.327858798559886</v>
      </c>
      <c r="Q69">
        <f t="shared" si="5"/>
        <v>10.347142709402895</v>
      </c>
      <c r="R69">
        <f t="shared" si="6"/>
        <v>-0.0192839108430099</v>
      </c>
      <c r="T69">
        <f t="shared" si="10"/>
        <v>0.1356414821835621</v>
      </c>
      <c r="U69">
        <f t="shared" si="7"/>
        <v>0.14427686612153678</v>
      </c>
      <c r="V69">
        <f t="shared" si="8"/>
        <v>-0.008635383937978393</v>
      </c>
      <c r="X69">
        <f t="shared" si="13"/>
        <v>-0.10577967098915231</v>
      </c>
      <c r="Y69">
        <f t="shared" si="11"/>
        <v>-0.040203500323377384</v>
      </c>
      <c r="Z69">
        <f t="shared" si="12"/>
        <v>-0.0655761706657758</v>
      </c>
      <c r="AB69">
        <f t="shared" si="17"/>
        <v>0.24527363361189458</v>
      </c>
      <c r="AC69">
        <f t="shared" si="15"/>
        <v>0.2071287965418147</v>
      </c>
      <c r="AD69">
        <f t="shared" si="16"/>
        <v>0.038144837070079755</v>
      </c>
    </row>
    <row r="70" spans="1:30" ht="12.75">
      <c r="A70" s="1">
        <f aca="true" t="shared" si="18" ref="A70:A88">A69+0.25</f>
        <v>1996.25</v>
      </c>
      <c r="B70" s="1">
        <v>167.074</v>
      </c>
      <c r="C70" s="1">
        <v>168.843</v>
      </c>
      <c r="D70">
        <v>76498.6</v>
      </c>
      <c r="F70" s="1">
        <v>99.487</v>
      </c>
      <c r="G70" s="1">
        <v>101.375</v>
      </c>
      <c r="H70">
        <v>1.52227</v>
      </c>
      <c r="I70" s="5"/>
      <c r="J70" s="5">
        <f aca="true" t="shared" si="19" ref="J70:J88">D70/H70</f>
        <v>50252.97746129137</v>
      </c>
      <c r="L70" s="5">
        <f aca="true" t="shared" si="20" ref="L70:L88">J70*G70/C70</f>
        <v>30172.382569241323</v>
      </c>
      <c r="M70" s="5">
        <f aca="true" t="shared" si="21" ref="M70:M88">J70*F70/B70</f>
        <v>29923.973620620167</v>
      </c>
      <c r="N70">
        <f aca="true" t="shared" si="22" ref="N70:N88">B70/F70*G70/C70</f>
        <v>1.0083013356371222</v>
      </c>
      <c r="P70">
        <f t="shared" si="9"/>
        <v>10.31468230050474</v>
      </c>
      <c r="Q70">
        <f t="shared" si="5"/>
        <v>10.306415231445996</v>
      </c>
      <c r="R70">
        <f t="shared" si="6"/>
        <v>0.008267069058744003</v>
      </c>
      <c r="T70">
        <f t="shared" si="10"/>
        <v>0.12246498412841689</v>
      </c>
      <c r="U70">
        <f t="shared" si="7"/>
        <v>0.10354938816463743</v>
      </c>
      <c r="V70">
        <f t="shared" si="8"/>
        <v>0.01891559596377551</v>
      </c>
      <c r="X70">
        <f t="shared" si="13"/>
        <v>-0.09206687676550018</v>
      </c>
      <c r="Y70">
        <f t="shared" si="11"/>
        <v>-0.06171999935441619</v>
      </c>
      <c r="Z70">
        <f t="shared" si="12"/>
        <v>-0.03034687741108312</v>
      </c>
      <c r="AB70">
        <f t="shared" si="17"/>
        <v>0.15058869990176227</v>
      </c>
      <c r="AC70">
        <f t="shared" si="15"/>
        <v>0.06814657814961045</v>
      </c>
      <c r="AD70">
        <f t="shared" si="16"/>
        <v>0.08244212175214988</v>
      </c>
    </row>
    <row r="71" spans="1:30" ht="12.75">
      <c r="A71" s="1">
        <f t="shared" si="18"/>
        <v>1996.5</v>
      </c>
      <c r="B71" s="1">
        <v>183.99</v>
      </c>
      <c r="C71" s="1">
        <v>187.331</v>
      </c>
      <c r="D71">
        <v>85586.5</v>
      </c>
      <c r="F71" s="1">
        <v>99.5191</v>
      </c>
      <c r="G71" s="1">
        <v>101.642</v>
      </c>
      <c r="H71">
        <v>1.49786</v>
      </c>
      <c r="I71" s="5"/>
      <c r="J71" s="5">
        <f t="shared" si="19"/>
        <v>57139.18523760565</v>
      </c>
      <c r="L71" s="5">
        <f t="shared" si="20"/>
        <v>31002.56266138927</v>
      </c>
      <c r="M71" s="5">
        <f t="shared" si="21"/>
        <v>30906.24647850318</v>
      </c>
      <c r="N71">
        <f t="shared" si="22"/>
        <v>1.0031163985880034</v>
      </c>
      <c r="P71">
        <f t="shared" si="9"/>
        <v>10.341825146547025</v>
      </c>
      <c r="Q71">
        <f t="shared" si="5"/>
        <v>10.338713593863865</v>
      </c>
      <c r="R71">
        <f t="shared" si="6"/>
        <v>0.0031115526831607915</v>
      </c>
      <c r="T71">
        <f t="shared" si="10"/>
        <v>0.14960783017070156</v>
      </c>
      <c r="U71">
        <f t="shared" si="7"/>
        <v>0.13584775058250642</v>
      </c>
      <c r="V71">
        <f t="shared" si="8"/>
        <v>0.013760079588192298</v>
      </c>
      <c r="X71">
        <f t="shared" si="13"/>
        <v>-0.010400929796800185</v>
      </c>
      <c r="Y71">
        <f t="shared" si="11"/>
        <v>-0.016930747583346673</v>
      </c>
      <c r="Z71">
        <f t="shared" si="12"/>
        <v>0.0065298177865471</v>
      </c>
      <c r="AB71">
        <f t="shared" si="17"/>
        <v>0.07972305567631288</v>
      </c>
      <c r="AC71">
        <f t="shared" si="15"/>
        <v>0.013629092365897932</v>
      </c>
      <c r="AD71">
        <f t="shared" si="16"/>
        <v>0.0660939633104154</v>
      </c>
    </row>
    <row r="72" spans="1:30" ht="12.75">
      <c r="A72" s="1">
        <f t="shared" si="18"/>
        <v>1996.75</v>
      </c>
      <c r="B72" s="1">
        <v>212.695</v>
      </c>
      <c r="C72" s="1">
        <v>220.373</v>
      </c>
      <c r="D72">
        <v>99135.6</v>
      </c>
      <c r="F72" s="1">
        <v>99.8397</v>
      </c>
      <c r="G72" s="1">
        <v>101.675</v>
      </c>
      <c r="H72">
        <v>1.53048</v>
      </c>
      <c r="I72" s="5"/>
      <c r="J72" s="5">
        <f t="shared" si="19"/>
        <v>64774.18848988553</v>
      </c>
      <c r="L72" s="5">
        <f t="shared" si="20"/>
        <v>29885.310880684618</v>
      </c>
      <c r="M72" s="5">
        <f t="shared" si="21"/>
        <v>30405.207205499068</v>
      </c>
      <c r="N72">
        <f t="shared" si="22"/>
        <v>0.9829010760788232</v>
      </c>
      <c r="P72">
        <f t="shared" si="9"/>
        <v>10.305122363770238</v>
      </c>
      <c r="Q72">
        <f t="shared" si="5"/>
        <v>10.32236916238049</v>
      </c>
      <c r="R72">
        <f t="shared" si="6"/>
        <v>-0.01724679861025121</v>
      </c>
      <c r="T72">
        <f t="shared" si="10"/>
        <v>0.11290504739391416</v>
      </c>
      <c r="U72">
        <f t="shared" si="7"/>
        <v>0.11950331909913103</v>
      </c>
      <c r="V72">
        <f t="shared" si="8"/>
        <v>-0.006598271705219705</v>
      </c>
      <c r="X72">
        <f t="shared" si="13"/>
        <v>-0.021745176838276592</v>
      </c>
      <c r="Y72">
        <f t="shared" si="11"/>
        <v>-0.06427076650615504</v>
      </c>
      <c r="Z72">
        <f t="shared" si="12"/>
        <v>0.042525589667878165</v>
      </c>
      <c r="AB72">
        <f t="shared" si="17"/>
        <v>0.15035669700295173</v>
      </c>
      <c r="AC72">
        <f t="shared" si="15"/>
        <v>0.08157675885173354</v>
      </c>
      <c r="AD72">
        <f t="shared" si="16"/>
        <v>0.06877993815121888</v>
      </c>
    </row>
    <row r="73" spans="1:30" ht="12.75">
      <c r="A73" s="1">
        <f t="shared" si="18"/>
        <v>1997</v>
      </c>
      <c r="B73" s="1">
        <v>248.954</v>
      </c>
      <c r="C73" s="1">
        <v>256.251</v>
      </c>
      <c r="D73">
        <v>118697</v>
      </c>
      <c r="F73" s="1">
        <v>100.128</v>
      </c>
      <c r="G73" s="1">
        <v>102.775</v>
      </c>
      <c r="H73">
        <v>1.65861</v>
      </c>
      <c r="I73" s="5"/>
      <c r="J73" s="5">
        <f t="shared" si="19"/>
        <v>71564.14105787377</v>
      </c>
      <c r="L73" s="5">
        <f t="shared" si="20"/>
        <v>28702.34495562155</v>
      </c>
      <c r="M73" s="5">
        <f t="shared" si="21"/>
        <v>28782.72418134589</v>
      </c>
      <c r="N73">
        <f t="shared" si="22"/>
        <v>0.9972073794954949</v>
      </c>
      <c r="P73">
        <f t="shared" si="9"/>
        <v>10.264734104180764</v>
      </c>
      <c r="Q73">
        <f t="shared" si="5"/>
        <v>10.26753063132478</v>
      </c>
      <c r="R73">
        <f t="shared" si="6"/>
        <v>-0.0027965271440157464</v>
      </c>
      <c r="T73">
        <f t="shared" si="10"/>
        <v>0.0725167878044406</v>
      </c>
      <c r="U73">
        <f t="shared" si="7"/>
        <v>0.06466478804342124</v>
      </c>
      <c r="V73">
        <f t="shared" si="8"/>
        <v>0.00785199976101576</v>
      </c>
      <c r="X73">
        <f t="shared" si="13"/>
        <v>-0.0631246943791215</v>
      </c>
      <c r="Y73">
        <f t="shared" si="11"/>
        <v>-0.07961207807811554</v>
      </c>
      <c r="Z73">
        <f t="shared" si="12"/>
        <v>0.016487383698994152</v>
      </c>
      <c r="AB73">
        <f t="shared" si="17"/>
        <v>0.14418523079160295</v>
      </c>
      <c r="AC73">
        <f t="shared" si="15"/>
        <v>0.09094125107499629</v>
      </c>
      <c r="AD73">
        <f t="shared" si="16"/>
        <v>0.05324397971660551</v>
      </c>
    </row>
    <row r="74" spans="1:30" ht="12.75">
      <c r="A74" s="1">
        <f t="shared" si="18"/>
        <v>1997.25</v>
      </c>
      <c r="B74" s="1">
        <v>291.378</v>
      </c>
      <c r="C74" s="1">
        <v>299.804</v>
      </c>
      <c r="D74">
        <v>137685</v>
      </c>
      <c r="F74" s="1">
        <v>100.577</v>
      </c>
      <c r="G74" s="1">
        <v>102.909</v>
      </c>
      <c r="H74">
        <v>1.71384</v>
      </c>
      <c r="I74" s="5"/>
      <c r="J74" s="5">
        <f t="shared" si="19"/>
        <v>80337.1376557905</v>
      </c>
      <c r="L74" s="5">
        <f t="shared" si="20"/>
        <v>27576.064692331478</v>
      </c>
      <c r="M74" s="5">
        <f t="shared" si="21"/>
        <v>27730.536601961856</v>
      </c>
      <c r="N74">
        <f t="shared" si="22"/>
        <v>0.9944295376664493</v>
      </c>
      <c r="P74">
        <f t="shared" si="9"/>
        <v>10.224703454158973</v>
      </c>
      <c r="Q74">
        <f t="shared" si="5"/>
        <v>10.230289489376865</v>
      </c>
      <c r="R74">
        <f t="shared" si="6"/>
        <v>-0.005586035217891938</v>
      </c>
      <c r="T74">
        <f t="shared" si="10"/>
        <v>0.03248613778264975</v>
      </c>
      <c r="U74">
        <f t="shared" si="7"/>
        <v>0.027423646095506626</v>
      </c>
      <c r="V74">
        <f t="shared" si="8"/>
        <v>0.005062491687139569</v>
      </c>
      <c r="X74">
        <f t="shared" si="13"/>
        <v>-0.08997884634576714</v>
      </c>
      <c r="Y74">
        <f t="shared" si="11"/>
        <v>-0.07612574206913081</v>
      </c>
      <c r="Z74">
        <f t="shared" si="12"/>
        <v>-0.013853104276635941</v>
      </c>
      <c r="AB74">
        <f t="shared" si="17"/>
        <v>0.10826789918001545</v>
      </c>
      <c r="AC74">
        <f t="shared" si="15"/>
        <v>0.04257699400520565</v>
      </c>
      <c r="AD74">
        <f t="shared" si="16"/>
        <v>0.06569090517480948</v>
      </c>
    </row>
    <row r="75" spans="1:30" ht="12.75">
      <c r="A75" s="1">
        <f t="shared" si="18"/>
        <v>1997.5</v>
      </c>
      <c r="B75" s="1">
        <v>337.123</v>
      </c>
      <c r="C75" s="1">
        <v>351.636</v>
      </c>
      <c r="D75">
        <v>162510</v>
      </c>
      <c r="F75" s="1">
        <v>100.962</v>
      </c>
      <c r="G75" s="1">
        <v>103.909</v>
      </c>
      <c r="H75">
        <v>1.8083</v>
      </c>
      <c r="I75" s="5"/>
      <c r="J75" s="5">
        <f t="shared" si="19"/>
        <v>89868.93767627054</v>
      </c>
      <c r="L75" s="5">
        <f t="shared" si="20"/>
        <v>26556.414715795865</v>
      </c>
      <c r="M75" s="5">
        <f t="shared" si="21"/>
        <v>26914.05714137459</v>
      </c>
      <c r="N75">
        <f t="shared" si="22"/>
        <v>0.9867116866216008</v>
      </c>
      <c r="P75">
        <f t="shared" si="9"/>
        <v>10.18702660636856</v>
      </c>
      <c r="Q75">
        <f t="shared" si="5"/>
        <v>10.200403999408937</v>
      </c>
      <c r="R75">
        <f t="shared" si="6"/>
        <v>-0.01337739304037788</v>
      </c>
      <c r="T75">
        <f t="shared" si="10"/>
        <v>-0.005190710007763499</v>
      </c>
      <c r="U75">
        <f t="shared" si="7"/>
        <v>-0.002461843872421099</v>
      </c>
      <c r="V75">
        <f t="shared" si="8"/>
        <v>-0.002728866135346373</v>
      </c>
      <c r="X75">
        <f t="shared" si="13"/>
        <v>-0.15479854017846506</v>
      </c>
      <c r="Y75">
        <f t="shared" si="11"/>
        <v>-0.13830959445492752</v>
      </c>
      <c r="Z75">
        <f t="shared" si="12"/>
        <v>-0.01648894572353867</v>
      </c>
      <c r="AB75">
        <f t="shared" si="17"/>
        <v>0.06600697394315169</v>
      </c>
      <c r="AC75">
        <f t="shared" si="15"/>
        <v>0.01347044278752918</v>
      </c>
      <c r="AD75">
        <f t="shared" si="16"/>
        <v>0.052536531155620514</v>
      </c>
    </row>
    <row r="76" spans="1:30" ht="12.75">
      <c r="A76" s="1">
        <f t="shared" si="18"/>
        <v>1997.75</v>
      </c>
      <c r="B76" s="1">
        <v>401.971</v>
      </c>
      <c r="C76" s="1">
        <v>432.166</v>
      </c>
      <c r="D76">
        <v>188569</v>
      </c>
      <c r="F76" s="1">
        <v>100.962</v>
      </c>
      <c r="G76" s="1">
        <v>103.775</v>
      </c>
      <c r="H76">
        <v>1.75548</v>
      </c>
      <c r="I76" s="5"/>
      <c r="J76" s="5">
        <f t="shared" si="19"/>
        <v>107417.3445439424</v>
      </c>
      <c r="L76" s="5">
        <f t="shared" si="20"/>
        <v>25793.873025753117</v>
      </c>
      <c r="M76" s="5">
        <f t="shared" si="21"/>
        <v>26979.732219104142</v>
      </c>
      <c r="N76">
        <f t="shared" si="22"/>
        <v>0.9560462949105429</v>
      </c>
      <c r="P76">
        <f t="shared" si="9"/>
        <v>10.157892263084985</v>
      </c>
      <c r="Q76">
        <f t="shared" si="5"/>
        <v>10.202841204549562</v>
      </c>
      <c r="R76">
        <f t="shared" si="6"/>
        <v>-0.04494894146457591</v>
      </c>
      <c r="T76">
        <f t="shared" si="10"/>
        <v>-0.03432505329133839</v>
      </c>
      <c r="U76">
        <f t="shared" si="7"/>
        <v>-2.4638731796144953E-05</v>
      </c>
      <c r="V76">
        <f t="shared" si="8"/>
        <v>-0.034300414559544405</v>
      </c>
      <c r="X76">
        <f t="shared" si="13"/>
        <v>-0.14723010068525255</v>
      </c>
      <c r="Y76">
        <f t="shared" si="11"/>
        <v>-0.11952795783092718</v>
      </c>
      <c r="Z76">
        <f t="shared" si="12"/>
        <v>-0.0277021428543247</v>
      </c>
      <c r="AB76">
        <f t="shared" si="17"/>
        <v>0.06300614121163761</v>
      </c>
      <c r="AC76">
        <f t="shared" si="15"/>
        <v>-0.005398489833131848</v>
      </c>
      <c r="AD76">
        <f t="shared" si="16"/>
        <v>0.06840463104477054</v>
      </c>
    </row>
    <row r="77" spans="1:30" ht="12.75">
      <c r="A77" s="1">
        <f t="shared" si="18"/>
        <v>1998</v>
      </c>
      <c r="B77" s="1">
        <v>471.119</v>
      </c>
      <c r="C77" s="1">
        <v>510.64</v>
      </c>
      <c r="D77">
        <v>223764</v>
      </c>
      <c r="F77" s="2">
        <v>100.817</v>
      </c>
      <c r="G77" s="1">
        <v>104.009</v>
      </c>
      <c r="H77">
        <v>1.81917</v>
      </c>
      <c r="I77" s="5"/>
      <c r="J77" s="5">
        <f t="shared" si="19"/>
        <v>123003.34768053563</v>
      </c>
      <c r="L77" s="5">
        <f t="shared" si="20"/>
        <v>25053.76623238452</v>
      </c>
      <c r="M77" s="5">
        <f t="shared" si="21"/>
        <v>26322.072561515368</v>
      </c>
      <c r="N77">
        <f t="shared" si="22"/>
        <v>0.9518158638090986</v>
      </c>
      <c r="P77">
        <f t="shared" si="9"/>
        <v>10.128779443809977</v>
      </c>
      <c r="Q77">
        <f t="shared" si="5"/>
        <v>10.178163127077475</v>
      </c>
      <c r="R77">
        <f t="shared" si="6"/>
        <v>-0.049383683267497584</v>
      </c>
      <c r="T77">
        <f t="shared" si="10"/>
        <v>-0.0634378725663467</v>
      </c>
      <c r="U77">
        <f t="shared" si="7"/>
        <v>-0.024702716203883313</v>
      </c>
      <c r="V77">
        <f t="shared" si="8"/>
        <v>-0.03873515636246608</v>
      </c>
      <c r="X77">
        <f t="shared" si="13"/>
        <v>-0.1359546603707873</v>
      </c>
      <c r="Y77">
        <f t="shared" si="11"/>
        <v>-0.08936750424730455</v>
      </c>
      <c r="Z77">
        <f t="shared" si="12"/>
        <v>-0.04658715612348184</v>
      </c>
      <c r="AB77">
        <f t="shared" si="17"/>
        <v>-0.08989985058559569</v>
      </c>
      <c r="AC77">
        <f t="shared" si="15"/>
        <v>-0.05815056178286149</v>
      </c>
      <c r="AD77">
        <f t="shared" si="16"/>
        <v>-0.031749288802732714</v>
      </c>
    </row>
    <row r="78" spans="1:30" ht="12.75">
      <c r="A78" s="1">
        <f t="shared" si="18"/>
        <v>1998.25</v>
      </c>
      <c r="B78" s="1">
        <v>524.123</v>
      </c>
      <c r="C78" s="1">
        <v>575.004</v>
      </c>
      <c r="D78">
        <v>252872</v>
      </c>
      <c r="F78" s="1">
        <v>100.716</v>
      </c>
      <c r="G78" s="1">
        <v>104.342</v>
      </c>
      <c r="H78">
        <v>1.79367</v>
      </c>
      <c r="I78" s="5"/>
      <c r="J78" s="5">
        <f t="shared" si="19"/>
        <v>140980.22490201652</v>
      </c>
      <c r="L78" s="5">
        <f t="shared" si="20"/>
        <v>25582.70660156487</v>
      </c>
      <c r="M78" s="5">
        <f t="shared" si="21"/>
        <v>27090.901050386063</v>
      </c>
      <c r="N78">
        <f t="shared" si="22"/>
        <v>0.9443283763055308</v>
      </c>
      <c r="P78">
        <f t="shared" si="9"/>
        <v>10.14967187882256</v>
      </c>
      <c r="Q78">
        <f t="shared" si="5"/>
        <v>10.206953195891296</v>
      </c>
      <c r="R78">
        <f t="shared" si="6"/>
        <v>-0.05728131706873784</v>
      </c>
      <c r="T78">
        <f t="shared" si="10"/>
        <v>-0.04254543755376439</v>
      </c>
      <c r="U78">
        <f t="shared" si="7"/>
        <v>0.0040873526099378665</v>
      </c>
      <c r="V78">
        <f t="shared" si="8"/>
        <v>-0.046632790163706334</v>
      </c>
      <c r="X78">
        <f t="shared" si="13"/>
        <v>-0.07503157533641414</v>
      </c>
      <c r="Y78">
        <f t="shared" si="11"/>
        <v>-0.02333629348556876</v>
      </c>
      <c r="Z78">
        <f t="shared" si="12"/>
        <v>-0.0516952818508459</v>
      </c>
      <c r="AB78">
        <f t="shared" si="17"/>
        <v>-0.38300715481043746</v>
      </c>
      <c r="AC78">
        <f t="shared" si="15"/>
        <v>-0.29592160845802873</v>
      </c>
      <c r="AD78">
        <f t="shared" si="16"/>
        <v>-0.0870855463524092</v>
      </c>
    </row>
    <row r="79" spans="1:30" ht="12.75">
      <c r="A79" s="1">
        <f t="shared" si="18"/>
        <v>1998.5</v>
      </c>
      <c r="B79" s="1">
        <v>567.522</v>
      </c>
      <c r="C79" s="1">
        <v>641.017</v>
      </c>
      <c r="D79">
        <v>272519</v>
      </c>
      <c r="F79" s="1">
        <v>100.28</v>
      </c>
      <c r="G79" s="1">
        <v>104.609</v>
      </c>
      <c r="H79">
        <v>1.76315</v>
      </c>
      <c r="I79" s="5"/>
      <c r="J79" s="5">
        <f t="shared" si="19"/>
        <v>154563.70700167314</v>
      </c>
      <c r="L79" s="5">
        <f t="shared" si="20"/>
        <v>25223.59754224619</v>
      </c>
      <c r="M79" s="5">
        <f t="shared" si="21"/>
        <v>27311.097258128815</v>
      </c>
      <c r="N79">
        <f t="shared" si="22"/>
        <v>0.9235658788750676</v>
      </c>
      <c r="P79">
        <f t="shared" si="9"/>
        <v>10.135535245747395</v>
      </c>
      <c r="Q79">
        <f t="shared" si="5"/>
        <v>10.215048391548917</v>
      </c>
      <c r="R79">
        <f t="shared" si="6"/>
        <v>-0.07951314580152265</v>
      </c>
      <c r="T79">
        <f t="shared" si="10"/>
        <v>-0.05668207062892883</v>
      </c>
      <c r="U79">
        <f t="shared" si="7"/>
        <v>0.012182548267558602</v>
      </c>
      <c r="V79">
        <f t="shared" si="8"/>
        <v>-0.06886461889649115</v>
      </c>
      <c r="X79">
        <f t="shared" si="13"/>
        <v>-0.05149136062116533</v>
      </c>
      <c r="Y79">
        <f t="shared" si="11"/>
        <v>0.0146443921399797</v>
      </c>
      <c r="Z79">
        <f t="shared" si="12"/>
        <v>-0.06613575276114478</v>
      </c>
      <c r="AB79">
        <f t="shared" si="17"/>
        <v>-0.3683757812685595</v>
      </c>
      <c r="AC79">
        <f t="shared" si="15"/>
        <v>-0.24103139394793338</v>
      </c>
      <c r="AD79">
        <f t="shared" si="16"/>
        <v>-0.1273443873206277</v>
      </c>
    </row>
    <row r="80" spans="1:30" ht="12.75">
      <c r="A80" s="1">
        <f t="shared" si="18"/>
        <v>1998.75</v>
      </c>
      <c r="B80" s="1">
        <v>635.685</v>
      </c>
      <c r="C80" s="1">
        <v>747.268</v>
      </c>
      <c r="D80">
        <v>293742</v>
      </c>
      <c r="F80" s="1">
        <v>99.3058</v>
      </c>
      <c r="G80" s="1">
        <v>104.242</v>
      </c>
      <c r="H80">
        <v>1.66267</v>
      </c>
      <c r="I80" s="5"/>
      <c r="J80" s="5">
        <f t="shared" si="19"/>
        <v>176668.85190687267</v>
      </c>
      <c r="L80" s="5">
        <f t="shared" si="20"/>
        <v>24644.858953516305</v>
      </c>
      <c r="M80" s="5">
        <f t="shared" si="21"/>
        <v>27598.954944183864</v>
      </c>
      <c r="N80">
        <f t="shared" si="22"/>
        <v>0.8929634837028458</v>
      </c>
      <c r="P80">
        <f t="shared" si="9"/>
        <v>10.112323595995338</v>
      </c>
      <c r="Q80">
        <f t="shared" si="5"/>
        <v>10.225533186647205</v>
      </c>
      <c r="R80">
        <f t="shared" si="6"/>
        <v>-0.11320959065186581</v>
      </c>
      <c r="T80">
        <f t="shared" si="10"/>
        <v>-0.0798937203809853</v>
      </c>
      <c r="U80">
        <f t="shared" si="7"/>
        <v>0.022667343365846193</v>
      </c>
      <c r="V80">
        <f t="shared" si="8"/>
        <v>-0.1025610637468343</v>
      </c>
      <c r="X80">
        <f t="shared" si="13"/>
        <v>-0.04556866708964691</v>
      </c>
      <c r="Y80">
        <f t="shared" si="11"/>
        <v>0.022691982097642338</v>
      </c>
      <c r="Z80">
        <f t="shared" si="12"/>
        <v>-0.06826064918728988</v>
      </c>
      <c r="AB80">
        <f t="shared" si="17"/>
        <v>-0.3033096211532005</v>
      </c>
      <c r="AC80">
        <f t="shared" si="15"/>
        <v>-0.20652541167333105</v>
      </c>
      <c r="AD80">
        <f t="shared" si="16"/>
        <v>-0.09678420947986936</v>
      </c>
    </row>
    <row r="81" spans="1:30" ht="12.75">
      <c r="A81" s="1">
        <f t="shared" si="18"/>
        <v>1999</v>
      </c>
      <c r="B81" s="1">
        <v>701.071</v>
      </c>
      <c r="C81" s="1">
        <v>839.604</v>
      </c>
      <c r="D81">
        <v>342132</v>
      </c>
      <c r="F81" s="1">
        <v>98.4662</v>
      </c>
      <c r="G81" s="1">
        <v>104.275</v>
      </c>
      <c r="H81">
        <v>1.74250175441</v>
      </c>
      <c r="I81" s="5"/>
      <c r="J81" s="5">
        <f t="shared" si="19"/>
        <v>196345.28294397253</v>
      </c>
      <c r="L81" s="5">
        <f t="shared" si="20"/>
        <v>24385.1915652888</v>
      </c>
      <c r="M81" s="5">
        <f t="shared" si="21"/>
        <v>27576.91289386922</v>
      </c>
      <c r="N81">
        <f t="shared" si="22"/>
        <v>0.8842611085271262</v>
      </c>
      <c r="P81">
        <f t="shared" si="9"/>
        <v>10.101731323979148</v>
      </c>
      <c r="Q81">
        <f t="shared" si="5"/>
        <v>10.224734212300234</v>
      </c>
      <c r="R81">
        <f t="shared" si="6"/>
        <v>-0.12300288832108701</v>
      </c>
      <c r="T81">
        <f t="shared" si="10"/>
        <v>-0.09048599239717525</v>
      </c>
      <c r="U81">
        <f t="shared" si="7"/>
        <v>0.021868369018875455</v>
      </c>
      <c r="V81">
        <f t="shared" si="8"/>
        <v>-0.11235436141605551</v>
      </c>
      <c r="X81">
        <f t="shared" si="13"/>
        <v>-0.027048119830828554</v>
      </c>
      <c r="Y81">
        <f t="shared" si="11"/>
        <v>0.04657108522275877</v>
      </c>
      <c r="Z81">
        <f t="shared" si="12"/>
        <v>-0.07361920505358943</v>
      </c>
      <c r="AB81">
        <f t="shared" si="17"/>
        <v>-0.33190714556988965</v>
      </c>
      <c r="AC81">
        <f t="shared" si="15"/>
        <v>-0.1626119974260387</v>
      </c>
      <c r="AD81">
        <f t="shared" si="16"/>
        <v>-0.1692951481438529</v>
      </c>
    </row>
    <row r="82" spans="1:30" ht="12.75">
      <c r="A82" s="1">
        <f t="shared" si="18"/>
        <v>1999.25</v>
      </c>
      <c r="B82" s="1">
        <v>786.776</v>
      </c>
      <c r="C82" s="1">
        <v>941.282</v>
      </c>
      <c r="D82">
        <v>396440</v>
      </c>
      <c r="F82" s="1">
        <v>99.0707</v>
      </c>
      <c r="G82" s="1">
        <v>104.842</v>
      </c>
      <c r="H82">
        <v>1.85082344313</v>
      </c>
      <c r="I82" s="5"/>
      <c r="J82" s="5">
        <f t="shared" si="19"/>
        <v>214196.55206526065</v>
      </c>
      <c r="L82" s="5">
        <f t="shared" si="20"/>
        <v>23857.66955240412</v>
      </c>
      <c r="M82" s="5">
        <f t="shared" si="21"/>
        <v>26971.593376884677</v>
      </c>
      <c r="N82">
        <f t="shared" si="22"/>
        <v>0.8845480212841534</v>
      </c>
      <c r="P82">
        <f t="shared" si="9"/>
        <v>10.079861019146763</v>
      </c>
      <c r="Q82">
        <f t="shared" si="5"/>
        <v>10.20253949399134</v>
      </c>
      <c r="R82">
        <f t="shared" si="6"/>
        <v>-0.1226784748445757</v>
      </c>
      <c r="T82">
        <f t="shared" si="10"/>
        <v>-0.1123562972295602</v>
      </c>
      <c r="U82">
        <f t="shared" si="7"/>
        <v>-0.00032634929001851276</v>
      </c>
      <c r="V82">
        <f t="shared" si="8"/>
        <v>-0.11202994793954418</v>
      </c>
      <c r="X82">
        <f t="shared" si="13"/>
        <v>-0.06981085967579581</v>
      </c>
      <c r="Y82">
        <f t="shared" si="11"/>
        <v>-0.004413701899956379</v>
      </c>
      <c r="Z82">
        <f t="shared" si="12"/>
        <v>-0.06539715777583785</v>
      </c>
      <c r="AB82">
        <f t="shared" si="17"/>
        <v>-0.32688815812347727</v>
      </c>
      <c r="AC82">
        <f t="shared" si="15"/>
        <v>-0.16559573680907214</v>
      </c>
      <c r="AD82">
        <f t="shared" si="16"/>
        <v>-0.1612924213144028</v>
      </c>
    </row>
    <row r="83" spans="1:30" ht="12.75">
      <c r="A83" s="1">
        <f t="shared" si="18"/>
        <v>1999.5</v>
      </c>
      <c r="B83" s="1">
        <v>871.496</v>
      </c>
      <c r="C83" s="1">
        <v>1056.89</v>
      </c>
      <c r="D83">
        <v>438780</v>
      </c>
      <c r="F83" s="1">
        <v>99.5409</v>
      </c>
      <c r="G83" s="1">
        <v>105.275</v>
      </c>
      <c r="H83">
        <v>1.86577771931</v>
      </c>
      <c r="I83" s="5"/>
      <c r="J83" s="5">
        <f t="shared" si="19"/>
        <v>235172.70865592133</v>
      </c>
      <c r="L83" s="5">
        <f t="shared" si="20"/>
        <v>23425.150113779215</v>
      </c>
      <c r="M83" s="5">
        <f t="shared" si="21"/>
        <v>26861.056247014556</v>
      </c>
      <c r="N83">
        <f t="shared" si="22"/>
        <v>0.8720859633501113</v>
      </c>
      <c r="P83">
        <f t="shared" si="9"/>
        <v>10.061565515358415</v>
      </c>
      <c r="Q83">
        <f t="shared" si="5"/>
        <v>10.19843279346692</v>
      </c>
      <c r="R83">
        <f t="shared" si="6"/>
        <v>-0.13686727810850388</v>
      </c>
      <c r="T83">
        <f t="shared" si="10"/>
        <v>-0.1306518010179083</v>
      </c>
      <c r="U83">
        <f t="shared" si="7"/>
        <v>-0.0044330498144393715</v>
      </c>
      <c r="V83">
        <f t="shared" si="8"/>
        <v>-0.12621875120347237</v>
      </c>
      <c r="X83">
        <f t="shared" si="13"/>
        <v>-0.07396973038897947</v>
      </c>
      <c r="Y83">
        <f t="shared" si="11"/>
        <v>-0.016615598081997973</v>
      </c>
      <c r="Z83">
        <f t="shared" si="12"/>
        <v>-0.05735413230698122</v>
      </c>
      <c r="AB83">
        <f t="shared" si="17"/>
        <v>-0.29066056098541004</v>
      </c>
      <c r="AC83">
        <f t="shared" si="15"/>
        <v>-0.15721154798029247</v>
      </c>
      <c r="AD83">
        <f t="shared" si="16"/>
        <v>-0.13344901300511758</v>
      </c>
    </row>
    <row r="84" spans="1:30" ht="12.75">
      <c r="A84" s="1">
        <f t="shared" si="18"/>
        <v>1999.75</v>
      </c>
      <c r="B84" s="1">
        <v>1005.65</v>
      </c>
      <c r="C84" s="1">
        <v>1240.93</v>
      </c>
      <c r="D84">
        <v>497779</v>
      </c>
      <c r="F84" s="1">
        <v>99.9775</v>
      </c>
      <c r="G84" s="1">
        <v>105.242</v>
      </c>
      <c r="H84">
        <v>1.88407646479</v>
      </c>
      <c r="I84" s="5"/>
      <c r="J84" s="5">
        <f t="shared" si="19"/>
        <v>264203.1835239143</v>
      </c>
      <c r="L84" s="5">
        <f t="shared" si="20"/>
        <v>22406.800899667014</v>
      </c>
      <c r="M84" s="5">
        <f t="shared" si="21"/>
        <v>26265.9710443615</v>
      </c>
      <c r="N84">
        <f t="shared" si="22"/>
        <v>0.8530733876856637</v>
      </c>
      <c r="P84">
        <f t="shared" si="9"/>
        <v>10.017119803354737</v>
      </c>
      <c r="Q84">
        <f t="shared" si="5"/>
        <v>10.176029503744493</v>
      </c>
      <c r="R84">
        <f t="shared" si="6"/>
        <v>-0.15890970038975777</v>
      </c>
      <c r="T84">
        <f t="shared" si="10"/>
        <v>-0.17509751302158705</v>
      </c>
      <c r="U84">
        <f t="shared" si="7"/>
        <v>-0.026836339536865594</v>
      </c>
      <c r="V84">
        <f t="shared" si="8"/>
        <v>-0.14826117348472626</v>
      </c>
      <c r="X84">
        <f t="shared" si="13"/>
        <v>-0.09520379264060175</v>
      </c>
      <c r="Y84">
        <f t="shared" si="11"/>
        <v>-0.04950368290271179</v>
      </c>
      <c r="Z84">
        <f t="shared" si="12"/>
        <v>-0.04570010973789196</v>
      </c>
      <c r="AB84">
        <f t="shared" si="17"/>
        <v>-0.3097477372537778</v>
      </c>
      <c r="AC84">
        <f t="shared" si="15"/>
        <v>-0.21061042514215167</v>
      </c>
      <c r="AD84">
        <f t="shared" si="16"/>
        <v>-0.09913731211162838</v>
      </c>
    </row>
    <row r="85" spans="1:30" ht="12.75">
      <c r="A85" s="1">
        <f t="shared" si="18"/>
        <v>2000</v>
      </c>
      <c r="B85" s="1">
        <v>1168.32</v>
      </c>
      <c r="C85" s="1">
        <v>1417.48</v>
      </c>
      <c r="D85">
        <v>563714</v>
      </c>
      <c r="F85" s="1">
        <v>100.683</v>
      </c>
      <c r="G85" s="1">
        <v>106.142</v>
      </c>
      <c r="H85">
        <v>1.9823706131</v>
      </c>
      <c r="I85" s="5"/>
      <c r="J85" s="5">
        <f t="shared" si="19"/>
        <v>284363.57776635565</v>
      </c>
      <c r="L85" s="5">
        <f t="shared" si="20"/>
        <v>21293.364894937862</v>
      </c>
      <c r="M85" s="5">
        <f t="shared" si="21"/>
        <v>24505.767341353385</v>
      </c>
      <c r="N85">
        <f t="shared" si="22"/>
        <v>0.8689123910437765</v>
      </c>
      <c r="P85">
        <f t="shared" si="9"/>
        <v>9.966150795889133</v>
      </c>
      <c r="Q85">
        <f t="shared" si="5"/>
        <v>10.106663770518082</v>
      </c>
      <c r="R85">
        <f t="shared" si="6"/>
        <v>-0.14051297462894888</v>
      </c>
      <c r="T85">
        <f t="shared" si="10"/>
        <v>-0.22606652048719056</v>
      </c>
      <c r="U85">
        <f t="shared" si="7"/>
        <v>-0.09620207276327619</v>
      </c>
      <c r="V85">
        <f t="shared" si="8"/>
        <v>-0.12986444772391736</v>
      </c>
      <c r="X85">
        <f t="shared" si="13"/>
        <v>-0.1355805280900153</v>
      </c>
      <c r="Y85">
        <f t="shared" si="11"/>
        <v>-0.11807044178215165</v>
      </c>
      <c r="Z85">
        <f t="shared" si="12"/>
        <v>-0.017510086307861855</v>
      </c>
      <c r="AB85">
        <f t="shared" si="17"/>
        <v>-0.36170800267075265</v>
      </c>
      <c r="AC85">
        <f t="shared" si="15"/>
        <v>-0.24047893888481298</v>
      </c>
      <c r="AD85">
        <f t="shared" si="16"/>
        <v>-0.12122906378593898</v>
      </c>
    </row>
    <row r="86" spans="1:30" ht="12.75">
      <c r="A86" s="1">
        <f t="shared" si="18"/>
        <v>2000.25</v>
      </c>
      <c r="B86" s="1">
        <v>1251.87</v>
      </c>
      <c r="C86" s="1">
        <v>1521.6</v>
      </c>
      <c r="D86">
        <v>610611</v>
      </c>
      <c r="F86" s="1">
        <v>101.657</v>
      </c>
      <c r="G86" s="1">
        <v>106.542</v>
      </c>
      <c r="H86">
        <v>2.0953589122</v>
      </c>
      <c r="I86" s="5"/>
      <c r="J86" s="5">
        <f t="shared" si="19"/>
        <v>291411.1737348593</v>
      </c>
      <c r="L86" s="5">
        <f t="shared" si="20"/>
        <v>20404.527649881296</v>
      </c>
      <c r="M86" s="5">
        <f t="shared" si="21"/>
        <v>23663.787524554937</v>
      </c>
      <c r="N86">
        <f t="shared" si="22"/>
        <v>0.8622680383986865</v>
      </c>
      <c r="P86">
        <f t="shared" si="9"/>
        <v>9.923512098828098</v>
      </c>
      <c r="Q86">
        <f t="shared" si="5"/>
        <v>10.071701206062864</v>
      </c>
      <c r="R86">
        <f t="shared" si="6"/>
        <v>-0.14818910723476506</v>
      </c>
      <c r="T86">
        <f t="shared" si="10"/>
        <v>-0.2687052175482254</v>
      </c>
      <c r="U86">
        <f t="shared" si="7"/>
        <v>-0.13116463721849492</v>
      </c>
      <c r="V86">
        <f t="shared" si="8"/>
        <v>-0.13754058032973354</v>
      </c>
      <c r="X86">
        <f t="shared" si="13"/>
        <v>-0.1563489203186652</v>
      </c>
      <c r="Y86">
        <f t="shared" si="11"/>
        <v>-0.1308382879284764</v>
      </c>
      <c r="Z86">
        <f t="shared" si="12"/>
        <v>-0.02551063239018936</v>
      </c>
      <c r="AB86">
        <f t="shared" si="17"/>
        <v>-0.3911702016766423</v>
      </c>
      <c r="AC86">
        <f t="shared" si="15"/>
        <v>-0.23471402538313235</v>
      </c>
      <c r="AD86">
        <f t="shared" si="16"/>
        <v>-0.15645617629350905</v>
      </c>
    </row>
    <row r="87" spans="1:30" ht="12.75">
      <c r="A87" s="1">
        <f t="shared" si="18"/>
        <v>2000.5</v>
      </c>
      <c r="B87" s="1">
        <v>1292.26</v>
      </c>
      <c r="C87" s="1">
        <v>1613.43</v>
      </c>
      <c r="D87">
        <v>646581</v>
      </c>
      <c r="F87" s="1">
        <v>103.269</v>
      </c>
      <c r="G87" s="1">
        <v>107.442</v>
      </c>
      <c r="H87">
        <v>2.1628350471999997</v>
      </c>
      <c r="I87" s="5"/>
      <c r="J87" s="5">
        <f t="shared" si="19"/>
        <v>298950.676260338</v>
      </c>
      <c r="L87" s="5">
        <f t="shared" si="20"/>
        <v>19907.810415551485</v>
      </c>
      <c r="M87" s="5">
        <f t="shared" si="21"/>
        <v>23890.190353898477</v>
      </c>
      <c r="N87">
        <f t="shared" si="22"/>
        <v>0.8333048050537137</v>
      </c>
      <c r="P87">
        <f t="shared" si="9"/>
        <v>9.898867416904745</v>
      </c>
      <c r="Q87">
        <f t="shared" si="5"/>
        <v>10.081223208220237</v>
      </c>
      <c r="R87">
        <f t="shared" si="6"/>
        <v>-0.18235579131549268</v>
      </c>
      <c r="T87">
        <f t="shared" si="10"/>
        <v>-0.2933498994715791</v>
      </c>
      <c r="U87">
        <f t="shared" si="7"/>
        <v>-0.1216426350611215</v>
      </c>
      <c r="V87">
        <f t="shared" si="8"/>
        <v>-0.17170726441046116</v>
      </c>
      <c r="X87">
        <f t="shared" si="13"/>
        <v>-0.16269809845367078</v>
      </c>
      <c r="Y87">
        <f t="shared" si="11"/>
        <v>-0.11720958524668212</v>
      </c>
      <c r="Z87">
        <f t="shared" si="12"/>
        <v>-0.045488513206988795</v>
      </c>
      <c r="AB87">
        <f t="shared" si="17"/>
        <v>-0.44295772964228064</v>
      </c>
      <c r="AC87">
        <f t="shared" si="15"/>
        <v>-0.2574903856436279</v>
      </c>
      <c r="AD87">
        <f t="shared" si="16"/>
        <v>-0.18546734399865347</v>
      </c>
    </row>
    <row r="88" spans="1:30" ht="12.75">
      <c r="A88" s="1">
        <f t="shared" si="18"/>
        <v>2000.75</v>
      </c>
      <c r="B88" s="1">
        <v>1383.31</v>
      </c>
      <c r="C88" s="1">
        <v>1766.03</v>
      </c>
      <c r="D88">
        <v>679968</v>
      </c>
      <c r="F88" s="1">
        <v>104.511</v>
      </c>
      <c r="G88" s="1">
        <v>107.676</v>
      </c>
      <c r="H88">
        <v>2.2508865138</v>
      </c>
      <c r="I88" s="5"/>
      <c r="J88" s="5">
        <f t="shared" si="19"/>
        <v>302088.9750910018</v>
      </c>
      <c r="L88" s="5">
        <f t="shared" si="20"/>
        <v>18418.56167896282</v>
      </c>
      <c r="M88" s="5">
        <f t="shared" si="21"/>
        <v>22823.24343475843</v>
      </c>
      <c r="N88">
        <f t="shared" si="22"/>
        <v>0.8070089482072672</v>
      </c>
      <c r="P88">
        <f t="shared" si="9"/>
        <v>9.821114222013664</v>
      </c>
      <c r="Q88">
        <f>LN(M88)</f>
        <v>10.035534744550317</v>
      </c>
      <c r="R88">
        <f>LN(N88)</f>
        <v>-0.21442052253665214</v>
      </c>
      <c r="T88">
        <f t="shared" si="10"/>
        <v>-0.37110309436265965</v>
      </c>
      <c r="U88">
        <f>Q88-AVERAGE(Q$24:Q$88)</f>
        <v>-0.1673310987310419</v>
      </c>
      <c r="V88">
        <f>R88-AVERAGE(R$24:R$88)</f>
        <v>-0.20377199563162063</v>
      </c>
      <c r="X88">
        <f t="shared" si="13"/>
        <v>-0.1960055813410726</v>
      </c>
      <c r="Y88">
        <f t="shared" si="11"/>
        <v>-0.1404947591941763</v>
      </c>
      <c r="Z88">
        <f t="shared" si="12"/>
        <v>-0.05551082214689437</v>
      </c>
      <c r="AB88">
        <f t="shared" si="17"/>
        <v>-0.4840081417565738</v>
      </c>
      <c r="AC88">
        <f t="shared" si="15"/>
        <v>-0.28683441783017294</v>
      </c>
      <c r="AD88">
        <f t="shared" si="16"/>
        <v>-0.19717372392640092</v>
      </c>
    </row>
    <row r="89" spans="1:13" ht="12.75">
      <c r="A89" s="1"/>
      <c r="B89" s="7"/>
      <c r="C89" s="6"/>
      <c r="D89" s="5"/>
      <c r="J89" s="4"/>
      <c r="M89" s="4"/>
    </row>
    <row r="90" spans="1:29" ht="12.75">
      <c r="A90" s="1"/>
      <c r="B90" s="6"/>
      <c r="C90" s="6"/>
      <c r="D90" s="5"/>
      <c r="T90" t="s">
        <v>20</v>
      </c>
      <c r="U90">
        <f>CORREL(T24:T88,V24:V88)</f>
        <v>0.4736826960399405</v>
      </c>
      <c r="X90" t="s">
        <v>20</v>
      </c>
      <c r="Y90">
        <f>CORREL(X24:X88,Z24:Z88)</f>
        <v>0.5751731587411153</v>
      </c>
      <c r="AB90" t="s">
        <v>20</v>
      </c>
      <c r="AC90">
        <f>CORREL(AB24:AB88,AD24:AD88)</f>
        <v>0.7880886061088164</v>
      </c>
    </row>
    <row r="91" spans="1:29" ht="12.75">
      <c r="A91" s="1"/>
      <c r="B91" s="6"/>
      <c r="C91" s="6"/>
      <c r="D91" s="5"/>
      <c r="J91" s="4"/>
      <c r="M91" s="4"/>
      <c r="T91" t="s">
        <v>21</v>
      </c>
      <c r="U91">
        <f>STDEV(V24:V88)/STDEV(T24:T88)</f>
        <v>0.53557714869389</v>
      </c>
      <c r="X91" t="s">
        <v>21</v>
      </c>
      <c r="Y91">
        <f>STDEV(Z24:Z88)/STDEV(X24:X88)</f>
        <v>0.28398546648101514</v>
      </c>
      <c r="AB91" t="s">
        <v>21</v>
      </c>
      <c r="AC91">
        <f>STDEV(AD24:AD88)/STDEV(AB24:AB88)</f>
        <v>0.32247632701430096</v>
      </c>
    </row>
    <row r="92" spans="1:29" ht="12.75">
      <c r="A92" s="1"/>
      <c r="B92" s="6"/>
      <c r="C92" s="6"/>
      <c r="D92" s="5"/>
      <c r="T92" t="s">
        <v>22</v>
      </c>
      <c r="U92">
        <f>VAR(V24:V88)/(VAR(V24:V88)+VAR(U24:U88))</f>
        <v>0.26900804961919167</v>
      </c>
      <c r="X92" t="s">
        <v>22</v>
      </c>
      <c r="Y92">
        <f>VAR(Z24:Z88)/(VAR(Z24:Z88)+VAR(Y24:Y88))</f>
        <v>0.09662881189006109</v>
      </c>
      <c r="AB92" t="s">
        <v>22</v>
      </c>
      <c r="AC92">
        <f>VAR(AD24:AD88)/(VAR(AD24:AD88)+VAR(AC24:AC88))</f>
        <v>0.14862178888905647</v>
      </c>
    </row>
    <row r="93" spans="1:4" ht="12.75">
      <c r="A93" s="3"/>
      <c r="B93" s="6"/>
      <c r="C93" s="6"/>
      <c r="D93" s="5"/>
    </row>
    <row r="94" spans="1:4" ht="12.75">
      <c r="A94" s="3"/>
      <c r="B94" s="6"/>
      <c r="C94" s="6"/>
      <c r="D94" s="5"/>
    </row>
    <row r="95" spans="1:4" ht="12.75">
      <c r="A95" s="3"/>
      <c r="B95" s="6"/>
      <c r="C95" s="6"/>
      <c r="D95" s="5"/>
    </row>
    <row r="96" spans="1:4" ht="12.75">
      <c r="A96" s="3"/>
      <c r="B96" s="6"/>
      <c r="C96" s="6"/>
      <c r="D96" s="5"/>
    </row>
    <row r="97" spans="1:4" ht="12.75">
      <c r="A97" s="3"/>
      <c r="B97" s="6"/>
      <c r="C97" s="6"/>
      <c r="D97" s="5"/>
    </row>
    <row r="98" spans="1:4" ht="12.75">
      <c r="A98" s="3"/>
      <c r="B98" s="6"/>
      <c r="C98" s="6"/>
      <c r="D98" s="5"/>
    </row>
    <row r="99" spans="1:4" ht="12.75">
      <c r="A99" s="3"/>
      <c r="B99" s="6"/>
      <c r="C99" s="6"/>
      <c r="D99" s="5"/>
    </row>
    <row r="100" spans="1:4" ht="12.75">
      <c r="A100" s="3"/>
      <c r="B100" s="6"/>
      <c r="C100" s="6"/>
      <c r="D100" s="5"/>
    </row>
    <row r="101" spans="1:4" ht="12.75">
      <c r="A101" s="3"/>
      <c r="B101" s="6"/>
      <c r="C101" s="6"/>
      <c r="D101" s="5"/>
    </row>
    <row r="102" spans="1:4" ht="12.75">
      <c r="A102" s="3"/>
      <c r="B102" s="6"/>
      <c r="C102" s="6"/>
      <c r="D102" s="5"/>
    </row>
    <row r="103" spans="1:4" ht="12.75">
      <c r="A103" s="3"/>
      <c r="B103" s="6"/>
      <c r="C103" s="6"/>
      <c r="D103" s="5"/>
    </row>
    <row r="104" spans="1:4" ht="12.75">
      <c r="A104" s="3"/>
      <c r="B104" s="6"/>
      <c r="C104" s="6"/>
      <c r="D104" s="5"/>
    </row>
    <row r="105" spans="1:4" ht="12.75">
      <c r="A105" s="3"/>
      <c r="B105" s="6"/>
      <c r="C105" s="6"/>
      <c r="D105" s="5"/>
    </row>
    <row r="106" spans="1:4" ht="12.75">
      <c r="A106" s="3"/>
      <c r="B106" s="6"/>
      <c r="C106" s="6"/>
      <c r="D106" s="5"/>
    </row>
    <row r="107" spans="1:4" ht="12.75">
      <c r="A107" s="3"/>
      <c r="B107" s="6"/>
      <c r="C107" s="6"/>
      <c r="D107" s="5"/>
    </row>
    <row r="108" spans="1:4" ht="12.75">
      <c r="A108" s="3"/>
      <c r="B108" s="6"/>
      <c r="C108" s="6"/>
      <c r="D108" s="5"/>
    </row>
    <row r="109" spans="1:4" ht="12.75">
      <c r="A109" s="3"/>
      <c r="B109" s="6"/>
      <c r="C109" s="6"/>
      <c r="D109" s="5"/>
    </row>
    <row r="110" spans="1:4" ht="12.75">
      <c r="A110" s="3"/>
      <c r="B110" s="6"/>
      <c r="C110" s="6"/>
      <c r="D110" s="5"/>
    </row>
    <row r="111" spans="1:4" ht="12.75">
      <c r="A111" s="3"/>
      <c r="B111" s="6"/>
      <c r="C111" s="6"/>
      <c r="D111" s="5"/>
    </row>
    <row r="112" spans="1:4" ht="12.75">
      <c r="A112" s="3"/>
      <c r="B112" s="6"/>
      <c r="C112" s="6"/>
      <c r="D112" s="5"/>
    </row>
    <row r="113" spans="1:4" ht="12.75">
      <c r="A113" s="3"/>
      <c r="B113" s="6"/>
      <c r="C113" s="6"/>
      <c r="D113" s="5"/>
    </row>
    <row r="114" spans="1:4" ht="12.75">
      <c r="A114" s="3"/>
      <c r="B114" s="6"/>
      <c r="C114" s="6"/>
      <c r="D114" s="5"/>
    </row>
    <row r="115" spans="1:4" ht="12.75">
      <c r="A115" s="3"/>
      <c r="B115" s="6"/>
      <c r="C115" s="6"/>
      <c r="D115" s="5"/>
    </row>
    <row r="116" spans="1:4" ht="12.75">
      <c r="A116" s="3"/>
      <c r="B116" s="6"/>
      <c r="C116" s="6"/>
      <c r="D116" s="5"/>
    </row>
    <row r="117" spans="1:4" ht="12.75">
      <c r="A117" s="3"/>
      <c r="B117" s="6"/>
      <c r="C117" s="6"/>
      <c r="D117" s="5"/>
    </row>
    <row r="118" spans="1:4" ht="12.75">
      <c r="A118" s="3"/>
      <c r="B118" s="6"/>
      <c r="C118" s="6"/>
      <c r="D118" s="5"/>
    </row>
    <row r="119" spans="1:4" ht="12.75">
      <c r="A119" s="3"/>
      <c r="B119" s="6"/>
      <c r="C119" s="6"/>
      <c r="D119" s="5"/>
    </row>
    <row r="120" spans="1:4" ht="12.75">
      <c r="A120" s="3"/>
      <c r="B120" s="6"/>
      <c r="C120" s="6"/>
      <c r="D120" s="5"/>
    </row>
    <row r="121" spans="1:4" ht="12.75">
      <c r="A121" s="3"/>
      <c r="B121" s="6"/>
      <c r="C121" s="6"/>
      <c r="D121" s="5"/>
    </row>
    <row r="122" spans="1:4" ht="12.75">
      <c r="A122" s="3"/>
      <c r="B122" s="6"/>
      <c r="C122" s="6"/>
      <c r="D122" s="5"/>
    </row>
    <row r="123" spans="1:4" ht="12.75">
      <c r="A123" s="3"/>
      <c r="B123" s="6"/>
      <c r="C123" s="6"/>
      <c r="D123" s="5"/>
    </row>
    <row r="124" spans="1:4" ht="12.75">
      <c r="A124" s="3"/>
      <c r="B124" s="6"/>
      <c r="C124" s="6"/>
      <c r="D124" s="5"/>
    </row>
    <row r="125" spans="1:4" ht="12.75">
      <c r="A125" s="3"/>
      <c r="B125" s="6"/>
      <c r="C125" s="6"/>
      <c r="D125" s="5"/>
    </row>
    <row r="126" spans="1:4" ht="12.75">
      <c r="A126" s="3"/>
      <c r="B126" s="6"/>
      <c r="C126" s="6"/>
      <c r="D126" s="5"/>
    </row>
    <row r="127" spans="1:4" ht="12.75">
      <c r="A127" s="3"/>
      <c r="B127" s="6"/>
      <c r="C127" s="6"/>
      <c r="D127" s="5"/>
    </row>
    <row r="128" spans="1:4" ht="12.75">
      <c r="A128" s="3"/>
      <c r="B128" s="6"/>
      <c r="C128" s="6"/>
      <c r="D128" s="5"/>
    </row>
    <row r="129" spans="1:4" ht="12.75">
      <c r="A129" s="3"/>
      <c r="B129" s="6"/>
      <c r="C129" s="6"/>
      <c r="D129" s="5"/>
    </row>
    <row r="130" spans="1:4" ht="12.75">
      <c r="A130" s="3"/>
      <c r="B130" s="6"/>
      <c r="C130" s="6"/>
      <c r="D130" s="5"/>
    </row>
    <row r="131" spans="1:4" ht="12.75">
      <c r="A131" s="3"/>
      <c r="B131" s="6"/>
      <c r="C131" s="6"/>
      <c r="D131" s="5"/>
    </row>
    <row r="132" spans="1:4" ht="12.75">
      <c r="A132" s="3"/>
      <c r="B132" s="6"/>
      <c r="C132" s="6"/>
      <c r="D132" s="5"/>
    </row>
    <row r="133" spans="1:4" ht="12.75">
      <c r="A133" s="3"/>
      <c r="B133" s="6"/>
      <c r="C133" s="6"/>
      <c r="D133" s="5"/>
    </row>
    <row r="134" spans="1:4" ht="12.75">
      <c r="A134" s="3"/>
      <c r="B134" s="6"/>
      <c r="C134" s="6"/>
      <c r="D134" s="5"/>
    </row>
    <row r="135" spans="1:4" ht="12.75">
      <c r="A135" s="3"/>
      <c r="B135" s="6"/>
      <c r="C135" s="6"/>
      <c r="D135" s="5"/>
    </row>
    <row r="136" spans="1:4" ht="12.75">
      <c r="A136" s="3"/>
      <c r="B136" s="6"/>
      <c r="C136" s="6"/>
      <c r="D136" s="5"/>
    </row>
    <row r="137" spans="1:4" ht="12.75">
      <c r="A137" s="3"/>
      <c r="B137" s="6"/>
      <c r="C137" s="6"/>
      <c r="D137" s="5"/>
    </row>
    <row r="138" spans="1:4" ht="12.75">
      <c r="A138" s="3"/>
      <c r="B138" s="6"/>
      <c r="C138" s="6"/>
      <c r="D138" s="5"/>
    </row>
    <row r="139" spans="1:4" ht="12.75">
      <c r="A139" s="3"/>
      <c r="B139" s="6"/>
      <c r="C139" s="6"/>
      <c r="D139" s="5"/>
    </row>
    <row r="140" spans="1:4" ht="12.75">
      <c r="A140" s="3"/>
      <c r="B140" s="6"/>
      <c r="C140" s="6"/>
      <c r="D140" s="5"/>
    </row>
    <row r="141" spans="1:4" ht="12.75">
      <c r="A141" s="3"/>
      <c r="B141" s="6"/>
      <c r="C141" s="6"/>
      <c r="D141" s="5"/>
    </row>
    <row r="142" spans="1:4" ht="12.75">
      <c r="A142" s="3"/>
      <c r="B142" s="6"/>
      <c r="C142" s="6"/>
      <c r="D142" s="5"/>
    </row>
    <row r="143" spans="1:4" ht="12.75">
      <c r="A143" s="3"/>
      <c r="B143" s="6"/>
      <c r="C143" s="6"/>
      <c r="D143" s="5"/>
    </row>
    <row r="144" spans="1:4" ht="12.75">
      <c r="A144" s="3"/>
      <c r="B144" s="6"/>
      <c r="C144" s="6"/>
      <c r="D144" s="5"/>
    </row>
    <row r="145" spans="1:4" ht="12.75">
      <c r="A145" s="3"/>
      <c r="B145" s="6"/>
      <c r="C145" s="6"/>
      <c r="D145" s="5"/>
    </row>
    <row r="146" spans="1:4" ht="12.75">
      <c r="A146" s="3"/>
      <c r="B146" s="6"/>
      <c r="C146" s="6"/>
      <c r="D146" s="5"/>
    </row>
    <row r="147" spans="1:4" ht="12.75">
      <c r="A147" s="3"/>
      <c r="B147" s="6"/>
      <c r="C147" s="6"/>
      <c r="D147" s="5"/>
    </row>
    <row r="148" spans="1:4" ht="12.75">
      <c r="A148" s="3"/>
      <c r="B148" s="6"/>
      <c r="C148" s="6"/>
      <c r="D148" s="5"/>
    </row>
    <row r="149" spans="1:4" ht="12.75">
      <c r="A149" s="3"/>
      <c r="B149" s="6"/>
      <c r="C149" s="6"/>
      <c r="D149" s="5"/>
    </row>
    <row r="150" spans="1:4" ht="12.75">
      <c r="A150" s="3"/>
      <c r="B150" s="6"/>
      <c r="C150" s="6"/>
      <c r="D150" s="5"/>
    </row>
    <row r="151" spans="1:4" ht="12.75">
      <c r="A151" s="3"/>
      <c r="B151" s="6"/>
      <c r="C151" s="6"/>
      <c r="D151" s="5"/>
    </row>
    <row r="152" spans="1:4" ht="12.75">
      <c r="A152" s="3"/>
      <c r="B152" s="6"/>
      <c r="C152" s="6"/>
      <c r="D152" s="5"/>
    </row>
    <row r="153" spans="1:4" ht="12.75">
      <c r="A153" s="3"/>
      <c r="B153" s="6"/>
      <c r="C153" s="6"/>
      <c r="D153" s="5"/>
    </row>
    <row r="154" spans="1:4" ht="12.75">
      <c r="A154" s="3"/>
      <c r="B154" s="6"/>
      <c r="C154" s="6"/>
      <c r="D154" s="5"/>
    </row>
    <row r="155" spans="1:4" ht="12.75">
      <c r="A155" s="3"/>
      <c r="B155" s="6"/>
      <c r="C155" s="6"/>
      <c r="D155" s="5"/>
    </row>
    <row r="156" spans="1:4" ht="12.75">
      <c r="A156" s="3"/>
      <c r="B156" s="6"/>
      <c r="C156" s="6"/>
      <c r="D156" s="5"/>
    </row>
    <row r="157" spans="1:4" ht="12.75">
      <c r="A157" s="3"/>
      <c r="B157" s="6"/>
      <c r="C157" s="6"/>
      <c r="D157" s="5"/>
    </row>
    <row r="158" spans="1:4" ht="12.75">
      <c r="A158" s="3"/>
      <c r="B158" s="6"/>
      <c r="C158" s="6"/>
      <c r="D158" s="5"/>
    </row>
    <row r="159" spans="1:4" ht="12.75">
      <c r="A159" s="3"/>
      <c r="B159" s="6"/>
      <c r="C159" s="6"/>
      <c r="D159" s="5"/>
    </row>
    <row r="160" spans="1:4" ht="12.75">
      <c r="A160" s="3"/>
      <c r="B160" s="6"/>
      <c r="C160" s="6"/>
      <c r="D160" s="5"/>
    </row>
    <row r="161" spans="1:4" ht="12.75">
      <c r="A161" s="3"/>
      <c r="B161" s="6"/>
      <c r="C161" s="6"/>
      <c r="D161" s="5"/>
    </row>
    <row r="162" spans="1:4" ht="12.75">
      <c r="A162" s="3"/>
      <c r="B162" s="6"/>
      <c r="C162" s="6"/>
      <c r="D162" s="5"/>
    </row>
    <row r="163" spans="1:4" ht="12.75">
      <c r="A163" s="3"/>
      <c r="B163" s="6"/>
      <c r="C163" s="6"/>
      <c r="D163" s="5"/>
    </row>
    <row r="164" spans="1:4" ht="12.75">
      <c r="A164" s="3"/>
      <c r="B164" s="6"/>
      <c r="C164" s="6"/>
      <c r="D164" s="5"/>
    </row>
    <row r="165" spans="1:4" ht="12.75">
      <c r="A165" s="3"/>
      <c r="B165" s="6"/>
      <c r="C165" s="6"/>
      <c r="D165" s="5"/>
    </row>
    <row r="166" spans="1:4" ht="12.75">
      <c r="A166" s="3"/>
      <c r="B166" s="6"/>
      <c r="C166" s="6"/>
      <c r="D166" s="5"/>
    </row>
    <row r="167" spans="1:4" ht="12.75">
      <c r="A167" s="3"/>
      <c r="B167" s="6"/>
      <c r="C167" s="6"/>
      <c r="D167" s="5"/>
    </row>
    <row r="168" spans="1:4" ht="12.75">
      <c r="A168" s="3"/>
      <c r="B168" s="6"/>
      <c r="C168" s="6"/>
      <c r="D168" s="5"/>
    </row>
    <row r="169" spans="1:4" ht="12.75">
      <c r="A169" s="3"/>
      <c r="B169" s="6"/>
      <c r="C169" s="6"/>
      <c r="D169" s="5"/>
    </row>
    <row r="170" spans="1:4" ht="12.75">
      <c r="A170" s="3"/>
      <c r="B170" s="6"/>
      <c r="C170" s="6"/>
      <c r="D170" s="5"/>
    </row>
    <row r="171" spans="1:4" ht="12.75">
      <c r="A171" s="3"/>
      <c r="B171" s="6"/>
      <c r="C171" s="6"/>
      <c r="D171" s="5"/>
    </row>
    <row r="172" spans="1:4" ht="12.75">
      <c r="A172" s="3"/>
      <c r="B172" s="6"/>
      <c r="C172" s="6"/>
      <c r="D172" s="5"/>
    </row>
    <row r="173" spans="1:4" ht="12.75">
      <c r="A173" s="3"/>
      <c r="B173" s="6"/>
      <c r="C173" s="6"/>
      <c r="D173" s="5"/>
    </row>
    <row r="174" spans="1:4" ht="12.75">
      <c r="A174" s="3"/>
      <c r="B174" s="6"/>
      <c r="C174" s="6"/>
      <c r="D174" s="5"/>
    </row>
    <row r="175" spans="1:4" ht="12.75">
      <c r="A175" s="3"/>
      <c r="B175" s="6"/>
      <c r="C175" s="6"/>
      <c r="D175" s="5"/>
    </row>
    <row r="176" spans="1:4" ht="12.75">
      <c r="A176" s="3"/>
      <c r="B176" s="6"/>
      <c r="C176" s="6"/>
      <c r="D176" s="5"/>
    </row>
    <row r="177" spans="1:4" ht="12.75">
      <c r="A177" s="3"/>
      <c r="B177" s="6"/>
      <c r="C177" s="6"/>
      <c r="D177" s="5"/>
    </row>
    <row r="178" spans="1:4" ht="12.75">
      <c r="A178" s="3"/>
      <c r="B178" s="6"/>
      <c r="C178" s="6"/>
      <c r="D178" s="5"/>
    </row>
    <row r="179" spans="1:4" ht="12.75">
      <c r="A179" s="3"/>
      <c r="B179" s="6"/>
      <c r="C179" s="6"/>
      <c r="D179" s="5"/>
    </row>
    <row r="180" spans="1:4" ht="12.75">
      <c r="A180" s="3"/>
      <c r="B180" s="6"/>
      <c r="C180" s="6"/>
      <c r="D180" s="5"/>
    </row>
    <row r="181" spans="1:4" ht="12.75">
      <c r="A181" s="3"/>
      <c r="B181" s="6"/>
      <c r="C181" s="6"/>
      <c r="D181" s="5"/>
    </row>
    <row r="182" spans="1:4" ht="12.75">
      <c r="A182" s="3"/>
      <c r="B182" s="6"/>
      <c r="C182" s="6"/>
      <c r="D182" s="5"/>
    </row>
    <row r="183" spans="1:4" ht="12.75">
      <c r="A183" s="3"/>
      <c r="B183" s="6"/>
      <c r="C183" s="6"/>
      <c r="D183" s="5"/>
    </row>
    <row r="184" spans="1:4" ht="12.75">
      <c r="A184" s="3"/>
      <c r="B184" s="6"/>
      <c r="C184" s="6"/>
      <c r="D184" s="5"/>
    </row>
    <row r="185" spans="1:4" ht="12.75">
      <c r="A185" s="3"/>
      <c r="B185" s="6"/>
      <c r="C185" s="6"/>
      <c r="D185" s="5"/>
    </row>
    <row r="186" spans="1:4" ht="12.75">
      <c r="A186" s="3"/>
      <c r="B186" s="6"/>
      <c r="C186" s="6"/>
      <c r="D186" s="5"/>
    </row>
    <row r="187" spans="1:4" ht="12.75">
      <c r="A187" s="3"/>
      <c r="B187" s="6"/>
      <c r="C187" s="6"/>
      <c r="D187" s="5"/>
    </row>
    <row r="188" spans="1:4" ht="12.75">
      <c r="A188" s="3"/>
      <c r="B188" s="6"/>
      <c r="C188" s="6"/>
      <c r="D188" s="5"/>
    </row>
    <row r="189" spans="1:4" ht="12.75">
      <c r="A189" s="3"/>
      <c r="B189" s="6"/>
      <c r="C189" s="6"/>
      <c r="D189" s="5"/>
    </row>
    <row r="190" spans="1:4" ht="12.75">
      <c r="A190" s="3"/>
      <c r="B190" s="6"/>
      <c r="C190" s="6"/>
      <c r="D190" s="5"/>
    </row>
    <row r="191" spans="1:4" ht="12.75">
      <c r="A191" s="3"/>
      <c r="B191" s="6"/>
      <c r="C191" s="6"/>
      <c r="D191" s="5"/>
    </row>
    <row r="192" spans="1:4" ht="12.75">
      <c r="A192" s="3"/>
      <c r="B192" s="6"/>
      <c r="C192" s="6"/>
      <c r="D192" s="5"/>
    </row>
    <row r="193" spans="1:4" ht="12.75">
      <c r="A193" s="3"/>
      <c r="B193" s="6"/>
      <c r="C193" s="6"/>
      <c r="D193" s="5"/>
    </row>
    <row r="194" spans="1:4" ht="12.75">
      <c r="A194" s="3"/>
      <c r="B194" s="6"/>
      <c r="C194" s="6"/>
      <c r="D194" s="5"/>
    </row>
    <row r="195" spans="1:4" ht="12.75">
      <c r="A195" s="3"/>
      <c r="B195" s="6"/>
      <c r="C195" s="6"/>
      <c r="D195" s="5"/>
    </row>
    <row r="196" spans="1:4" ht="12.75">
      <c r="A196" s="3"/>
      <c r="B196" s="6"/>
      <c r="C196" s="6"/>
      <c r="D196" s="5"/>
    </row>
    <row r="197" spans="1:4" ht="12.75">
      <c r="A197" s="3"/>
      <c r="B197" s="6"/>
      <c r="C197" s="6"/>
      <c r="D197" s="5"/>
    </row>
    <row r="198" spans="1:4" ht="12.75">
      <c r="A198" s="3"/>
      <c r="B198" s="6"/>
      <c r="C198" s="6"/>
      <c r="D198" s="5"/>
    </row>
    <row r="199" spans="1:4" ht="12.75">
      <c r="A199" s="3"/>
      <c r="B199" s="6"/>
      <c r="C199" s="6"/>
      <c r="D199" s="5"/>
    </row>
    <row r="200" spans="1:4" ht="12.75">
      <c r="A200" s="3"/>
      <c r="B200" s="6"/>
      <c r="C200" s="6"/>
      <c r="D200" s="5"/>
    </row>
    <row r="201" spans="1:4" ht="12.75">
      <c r="A201" s="3"/>
      <c r="B201" s="6"/>
      <c r="C201" s="6"/>
      <c r="D201" s="5"/>
    </row>
    <row r="202" spans="1:4" ht="12.75">
      <c r="A202" s="3"/>
      <c r="B202" s="6"/>
      <c r="C202" s="6"/>
      <c r="D202" s="5"/>
    </row>
    <row r="203" spans="1:4" ht="12.75">
      <c r="A203" s="3"/>
      <c r="B203" s="6"/>
      <c r="C203" s="6"/>
      <c r="D203" s="5"/>
    </row>
    <row r="204" spans="1:4" ht="12.75">
      <c r="A204" s="3"/>
      <c r="B204" s="6"/>
      <c r="C204" s="6"/>
      <c r="D204" s="5"/>
    </row>
    <row r="205" spans="1:4" ht="12.75">
      <c r="A205" s="3"/>
      <c r="B205" s="6"/>
      <c r="C205" s="6"/>
      <c r="D205" s="5"/>
    </row>
    <row r="206" spans="1:4" ht="12.75">
      <c r="A206" s="3"/>
      <c r="B206" s="6"/>
      <c r="C206" s="6"/>
      <c r="D206" s="5"/>
    </row>
    <row r="207" spans="1:4" ht="12.75">
      <c r="A207" s="3"/>
      <c r="B207" s="6"/>
      <c r="C207" s="6"/>
      <c r="D207" s="5"/>
    </row>
    <row r="208" spans="1:4" ht="12.75">
      <c r="A208" s="3"/>
      <c r="B208" s="6"/>
      <c r="C208" s="6"/>
      <c r="D208" s="5"/>
    </row>
    <row r="209" spans="1:4" ht="12.75">
      <c r="A209" s="3"/>
      <c r="B209" s="6"/>
      <c r="C209" s="6"/>
      <c r="D209" s="5"/>
    </row>
    <row r="210" spans="1:4" ht="12.75">
      <c r="A210" s="3"/>
      <c r="B210" s="6"/>
      <c r="C210" s="6"/>
      <c r="D210" s="5"/>
    </row>
    <row r="211" spans="1:4" ht="12.75">
      <c r="A211" s="3"/>
      <c r="B211" s="6"/>
      <c r="C211" s="6"/>
      <c r="D211" s="5"/>
    </row>
    <row r="212" spans="1:4" ht="12.75">
      <c r="A212" s="3"/>
      <c r="B212" s="6"/>
      <c r="C212" s="6"/>
      <c r="D212" s="5"/>
    </row>
    <row r="213" spans="1:4" ht="12.75">
      <c r="A213" s="3"/>
      <c r="B213" s="6"/>
      <c r="C213" s="6"/>
      <c r="D213" s="5"/>
    </row>
    <row r="214" spans="1:4" ht="12.75">
      <c r="A214" s="3"/>
      <c r="B214" s="6"/>
      <c r="C214" s="6"/>
      <c r="D214" s="5"/>
    </row>
    <row r="215" spans="1:4" ht="12.75">
      <c r="A215" s="3"/>
      <c r="B215" s="6"/>
      <c r="C215" s="6"/>
      <c r="D215" s="5"/>
    </row>
    <row r="216" spans="1:4" ht="12.75">
      <c r="A216" s="3"/>
      <c r="B216" s="6"/>
      <c r="C216" s="6"/>
      <c r="D216" s="5"/>
    </row>
    <row r="217" spans="1:4" ht="12.75">
      <c r="A217" s="3"/>
      <c r="B217" s="6"/>
      <c r="C217" s="6"/>
      <c r="D217" s="5"/>
    </row>
    <row r="218" spans="1:4" ht="12.75">
      <c r="A218" s="3"/>
      <c r="B218" s="6"/>
      <c r="C218" s="6"/>
      <c r="D218" s="5"/>
    </row>
    <row r="219" spans="1:4" ht="12.75">
      <c r="A219" s="3"/>
      <c r="B219" s="6"/>
      <c r="C219" s="6"/>
      <c r="D219" s="5"/>
    </row>
    <row r="220" spans="1:4" ht="12.75">
      <c r="A220" s="3"/>
      <c r="B220" s="6"/>
      <c r="C220" s="6"/>
      <c r="D220" s="5"/>
    </row>
    <row r="221" spans="1:4" ht="12.75">
      <c r="A221" s="3"/>
      <c r="B221" s="6"/>
      <c r="C221" s="6"/>
      <c r="D221" s="5"/>
    </row>
    <row r="222" spans="1:4" ht="12.75">
      <c r="A222" s="3"/>
      <c r="B222" s="6"/>
      <c r="C222" s="6"/>
      <c r="D222" s="5"/>
    </row>
    <row r="223" spans="1:4" ht="12.75">
      <c r="A223" s="3"/>
      <c r="B223" s="6"/>
      <c r="C223" s="6"/>
      <c r="D223" s="5"/>
    </row>
    <row r="224" spans="1:4" ht="12.75">
      <c r="A224" s="3"/>
      <c r="B224" s="6"/>
      <c r="C224" s="6"/>
      <c r="D224" s="5"/>
    </row>
    <row r="225" spans="1:4" ht="12.75">
      <c r="A225" s="3"/>
      <c r="B225" s="6"/>
      <c r="C225" s="6"/>
      <c r="D225" s="5"/>
    </row>
    <row r="226" spans="1:4" ht="12.75">
      <c r="A226" s="3"/>
      <c r="B226" s="6"/>
      <c r="C226" s="6"/>
      <c r="D226" s="5"/>
    </row>
    <row r="227" spans="1:4" ht="12.75">
      <c r="A227" s="3"/>
      <c r="B227" s="6"/>
      <c r="C227" s="6"/>
      <c r="D227" s="5"/>
    </row>
    <row r="228" spans="1:4" ht="12.75">
      <c r="A228" s="3"/>
      <c r="B228" s="6"/>
      <c r="C228" s="6"/>
      <c r="D228" s="5"/>
    </row>
    <row r="229" spans="1:4" ht="12.75">
      <c r="A229" s="3"/>
      <c r="B229" s="6"/>
      <c r="C229" s="6"/>
      <c r="D229" s="5"/>
    </row>
    <row r="230" spans="1:4" ht="12.75">
      <c r="A230" s="3"/>
      <c r="B230" s="5"/>
      <c r="C230" s="5"/>
      <c r="D230" s="5"/>
    </row>
    <row r="231" spans="1:4" ht="12.75">
      <c r="A231" s="3"/>
      <c r="B231" s="5"/>
      <c r="C231" s="5"/>
      <c r="D231" s="5"/>
    </row>
    <row r="232" spans="1:4" ht="12.75">
      <c r="A232" s="3"/>
      <c r="B232" s="5"/>
      <c r="C232" s="5"/>
      <c r="D232" s="5"/>
    </row>
    <row r="233" spans="1:4" ht="12.75">
      <c r="A233" s="3"/>
      <c r="B233" s="5"/>
      <c r="C233" s="5"/>
      <c r="D233" s="5"/>
    </row>
    <row r="234" spans="1:4" ht="12.75">
      <c r="A234" s="3"/>
      <c r="B234" s="5"/>
      <c r="C234" s="5"/>
      <c r="D234" s="5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Reserve 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J. Kehoe</dc:creator>
  <cp:keywords/>
  <dc:description/>
  <cp:lastModifiedBy>Timothy J. Kehoe</cp:lastModifiedBy>
  <dcterms:created xsi:type="dcterms:W3CDTF">2001-07-11T19:25:16Z</dcterms:created>
  <dcterms:modified xsi:type="dcterms:W3CDTF">2009-05-22T08:31:33Z</dcterms:modified>
  <cp:category/>
  <cp:version/>
  <cp:contentType/>
  <cp:contentStatus/>
</cp:coreProperties>
</file>