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firstSheet="1" activeTab="5"/>
  </bookViews>
  <sheets>
    <sheet name="calculations" sheetId="1" r:id="rId1"/>
    <sheet name="calculations (2)" sheetId="2" r:id="rId2"/>
    <sheet name="value function" sheetId="3" r:id="rId3"/>
    <sheet name="policy function" sheetId="4" r:id="rId4"/>
    <sheet name="policy function (2)" sheetId="5" r:id="rId5"/>
    <sheet name="policy function (3)" sheetId="6" r:id="rId6"/>
  </sheets>
  <definedNames/>
  <calcPr fullCalcOnLoad="1"/>
</workbook>
</file>

<file path=xl/sharedStrings.xml><?xml version="1.0" encoding="utf-8"?>
<sst xmlns="http://schemas.openxmlformats.org/spreadsheetml/2006/main" count="83" uniqueCount="14">
  <si>
    <t>k</t>
  </si>
  <si>
    <t>Vn</t>
  </si>
  <si>
    <t>A=</t>
  </si>
  <si>
    <t>beta=</t>
  </si>
  <si>
    <t>alpha=</t>
  </si>
  <si>
    <t>delta =</t>
  </si>
  <si>
    <t>k'</t>
  </si>
  <si>
    <t>Vn+1</t>
  </si>
  <si>
    <t>gn(k)</t>
  </si>
  <si>
    <t>n=</t>
  </si>
  <si>
    <t>Vn(k)</t>
  </si>
  <si>
    <t>Vn+1(k)</t>
  </si>
  <si>
    <t>Vn+1(k)-Vn(k)</t>
  </si>
  <si>
    <t>dist(Vn+1,Vn)=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</si>
</sst>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375"/>
          <c:w val="0.981"/>
          <c:h val="0.972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calculations!$A$132:$A$141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calculations!$B$6:$B$15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calculations!$A$132:$A$141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calculations!$B$20:$B$29</c:f>
              <c:numCache>
                <c:ptCount val="10"/>
                <c:pt idx="0">
                  <c:v>2.1972245773362196</c:v>
                </c:pt>
                <c:pt idx="1">
                  <c:v>2.575823528292382</c:v>
                </c:pt>
                <c:pt idx="2">
                  <c:v>2.7924224811401404</c:v>
                </c:pt>
                <c:pt idx="3">
                  <c:v>2.9444389791664403</c:v>
                </c:pt>
                <c:pt idx="4">
                  <c:v>3.061551838257786</c:v>
                </c:pt>
                <c:pt idx="5">
                  <c:v>3.1567832668432607</c:v>
                </c:pt>
                <c:pt idx="6">
                  <c:v>3.237010910064863</c:v>
                </c:pt>
                <c:pt idx="7">
                  <c:v>3.3063103913741174</c:v>
                </c:pt>
                <c:pt idx="8">
                  <c:v>3.367295829986474</c:v>
                </c:pt>
                <c:pt idx="9">
                  <c:v>3.421744065467983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calculations!$A$132:$A$141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calculations!$B$34:$B$43</c:f>
              <c:numCache>
                <c:ptCount val="10"/>
                <c:pt idx="0">
                  <c:v>3.3673533058260268</c:v>
                </c:pt>
                <c:pt idx="1">
                  <c:v>3.8069451643914127</c:v>
                </c:pt>
                <c:pt idx="2">
                  <c:v>4.061524297788484</c:v>
                </c:pt>
                <c:pt idx="3">
                  <c:v>4.244808211823001</c:v>
                </c:pt>
                <c:pt idx="4">
                  <c:v>4.384983785140422</c:v>
                </c:pt>
                <c:pt idx="5">
                  <c:v>4.500928680089329</c:v>
                </c:pt>
                <c:pt idx="6">
                  <c:v>4.59685076474423</c:v>
                </c:pt>
                <c:pt idx="7">
                  <c:v>4.6822727378029185</c:v>
                </c:pt>
                <c:pt idx="8">
                  <c:v>4.756445463769576</c:v>
                </c:pt>
                <c:pt idx="9">
                  <c:v>4.8221773477272185</c:v>
                </c:pt>
              </c:numCache>
            </c:numRef>
          </c:yVal>
          <c:smooth val="0"/>
        </c:ser>
        <c:ser>
          <c:idx val="3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calculations!$A$132:$A$141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calculations!$B$48:$B$57</c:f>
              <c:numCache>
                <c:ptCount val="10"/>
                <c:pt idx="0">
                  <c:v>3.982914123875542</c:v>
                </c:pt>
                <c:pt idx="1">
                  <c:v>4.4414960727155846</c:v>
                </c:pt>
                <c:pt idx="2">
                  <c:v>4.711708914116764</c:v>
                </c:pt>
                <c:pt idx="3">
                  <c:v>4.900542093672421</c:v>
                </c:pt>
                <c:pt idx="4">
                  <c:v>5.04669975858174</c:v>
                </c:pt>
                <c:pt idx="5">
                  <c:v>5.167959219373275</c:v>
                </c:pt>
                <c:pt idx="6">
                  <c:v>5.268814544336199</c:v>
                </c:pt>
                <c:pt idx="7">
                  <c:v>5.35639374322076</c:v>
                </c:pt>
                <c:pt idx="8">
                  <c:v>5.433919598301264</c:v>
                </c:pt>
                <c:pt idx="9">
                  <c:v>5.503347725754404</c:v>
                </c:pt>
              </c:numCache>
            </c:numRef>
          </c:yVal>
          <c:smooth val="0"/>
        </c:ser>
        <c:ser>
          <c:idx val="4"/>
          <c:order val="4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calculations!$A$132:$A$141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calculations!$B$62:$B$71</c:f>
              <c:numCache>
                <c:ptCount val="10"/>
                <c:pt idx="0">
                  <c:v>4.301764606113696</c:v>
                </c:pt>
                <c:pt idx="1">
                  <c:v>4.766969636603452</c:v>
                </c:pt>
                <c:pt idx="2">
                  <c:v>5.039575855041475</c:v>
                </c:pt>
                <c:pt idx="3">
                  <c:v>5.23140008039308</c:v>
                </c:pt>
                <c:pt idx="4">
                  <c:v>5.37886049103701</c:v>
                </c:pt>
                <c:pt idx="5">
                  <c:v>5.501474489015248</c:v>
                </c:pt>
                <c:pt idx="6">
                  <c:v>5.6026405458286535</c:v>
                </c:pt>
                <c:pt idx="7">
                  <c:v>5.692375633016745</c:v>
                </c:pt>
                <c:pt idx="8">
                  <c:v>5.769901488097249</c:v>
                </c:pt>
                <c:pt idx="9">
                  <c:v>5.840408228463325</c:v>
                </c:pt>
              </c:numCache>
            </c:numRef>
          </c:yVal>
          <c:smooth val="0"/>
        </c:ser>
        <c:ser>
          <c:idx val="5"/>
          <c:order val="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calculations!$A$132:$A$141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calculations!$M$132:$M$141</c:f>
              <c:numCache>
                <c:ptCount val="10"/>
                <c:pt idx="0">
                  <c:v>4.626410897430215</c:v>
                </c:pt>
                <c:pt idx="1">
                  <c:v>5.093606454399936</c:v>
                </c:pt>
                <c:pt idx="2">
                  <c:v>5.366212672837959</c:v>
                </c:pt>
                <c:pt idx="3">
                  <c:v>5.559026905353546</c:v>
                </c:pt>
                <c:pt idx="4">
                  <c:v>5.707164584590826</c:v>
                </c:pt>
                <c:pt idx="5">
                  <c:v>5.829778582569065</c:v>
                </c:pt>
                <c:pt idx="6">
                  <c:v>5.931250516047788</c:v>
                </c:pt>
                <c:pt idx="7">
                  <c:v>6.02098560323588</c:v>
                </c:pt>
                <c:pt idx="8">
                  <c:v>6.098927239339596</c:v>
                </c:pt>
                <c:pt idx="9">
                  <c:v>6.1700961428342245</c:v>
                </c:pt>
              </c:numCache>
            </c:numRef>
          </c:yVal>
          <c:smooth val="0"/>
        </c:ser>
        <c:ser>
          <c:idx val="6"/>
          <c:order val="6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calculations!$A$132:$A$141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calculations!$B$76:$B$85</c:f>
              <c:numCache>
                <c:ptCount val="10"/>
                <c:pt idx="0">
                  <c:v>4.465698076576051</c:v>
                </c:pt>
                <c:pt idx="1">
                  <c:v>4.932398629963782</c:v>
                </c:pt>
                <c:pt idx="2">
                  <c:v>5.2050048484018046</c:v>
                </c:pt>
                <c:pt idx="3">
                  <c:v>5.397480446620715</c:v>
                </c:pt>
                <c:pt idx="4">
                  <c:v>5.545618125857995</c:v>
                </c:pt>
                <c:pt idx="5">
                  <c:v>5.668232123836234</c:v>
                </c:pt>
                <c:pt idx="6">
                  <c:v>5.769553546574881</c:v>
                </c:pt>
                <c:pt idx="7">
                  <c:v>5.859288633762972</c:v>
                </c:pt>
                <c:pt idx="8">
                  <c:v>5.937230269866689</c:v>
                </c:pt>
                <c:pt idx="9">
                  <c:v>6.008399173361317</c:v>
                </c:pt>
              </c:numCache>
            </c:numRef>
          </c:yVal>
          <c:smooth val="0"/>
        </c:ser>
        <c:axId val="26291317"/>
        <c:axId val="35295262"/>
      </c:scatterChart>
      <c:valAx>
        <c:axId val="26291317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95262"/>
        <c:crosses val="autoZero"/>
        <c:crossBetween val="midCat"/>
        <c:dispUnits/>
        <c:majorUnit val="1"/>
      </c:valAx>
      <c:valAx>
        <c:axId val="35295262"/>
        <c:scaling>
          <c:orientation val="minMax"/>
          <c:max val="7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91317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375"/>
          <c:w val="0.981"/>
          <c:h val="0.972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calculations!$A$132:$A$141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calculations!$X$132:$X$141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calculations!$A$132:$A$141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calculations!$A$132:$A$141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0"/>
        </c:ser>
        <c:axId val="49221903"/>
        <c:axId val="40343944"/>
      </c:scatterChart>
      <c:valAx>
        <c:axId val="49221903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43944"/>
        <c:crosses val="autoZero"/>
        <c:crossBetween val="midCat"/>
        <c:dispUnits/>
        <c:majorUnit val="1"/>
      </c:valAx>
      <c:valAx>
        <c:axId val="40343944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21903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375"/>
          <c:w val="0.981"/>
          <c:h val="0.972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calculations!$A$132:$A$141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calculations!$X$132:$X$141</c:f>
              <c:numCache>
                <c:ptCount val="10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calculations!$A$132:$A$141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calculations!$A$132:$A$141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calculations!$A$144:$A$153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calculations!$B$144:$B$153</c:f>
              <c:numCache>
                <c:ptCount val="10"/>
                <c:pt idx="0">
                  <c:v>2.5</c:v>
                </c:pt>
                <c:pt idx="1">
                  <c:v>3.5355339059327378</c:v>
                </c:pt>
                <c:pt idx="2">
                  <c:v>4.330127018922193</c:v>
                </c:pt>
                <c:pt idx="3">
                  <c:v>5</c:v>
                </c:pt>
                <c:pt idx="4">
                  <c:v>5.5901699437494745</c:v>
                </c:pt>
                <c:pt idx="5">
                  <c:v>6.123724356957945</c:v>
                </c:pt>
                <c:pt idx="6">
                  <c:v>6.614378277661476</c:v>
                </c:pt>
                <c:pt idx="7">
                  <c:v>7.0710678118654755</c:v>
                </c:pt>
                <c:pt idx="8">
                  <c:v>7.5</c:v>
                </c:pt>
                <c:pt idx="9">
                  <c:v>7.905694150420949</c:v>
                </c:pt>
              </c:numCache>
            </c:numRef>
          </c:yVal>
          <c:smooth val="0"/>
        </c:ser>
        <c:axId val="27551177"/>
        <c:axId val="46634002"/>
      </c:scatterChart>
      <c:valAx>
        <c:axId val="27551177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34002"/>
        <c:crosses val="autoZero"/>
        <c:crossBetween val="midCat"/>
        <c:dispUnits/>
        <c:majorUnit val="1"/>
      </c:valAx>
      <c:valAx>
        <c:axId val="46634002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51177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4"/>
          <c:w val="0.981"/>
          <c:h val="0.972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'calculations (2)'!$A$7:$A$26</c:f>
              <c:numCach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'calculations (2)'!$AR$7:$AR$26</c:f>
              <c:numCache>
                <c:ptCount val="2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'calculations (2)'!$A$7:$A$26</c:f>
              <c:numCach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'calculations (2)'!$A$7:$A$26</c:f>
              <c:numCach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'calculations (2)'!$A$30:$A$50</c:f>
              <c:numCach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'calculations (2)'!$B$30:$B$50</c:f>
              <c:numCache>
                <c:ptCount val="21"/>
                <c:pt idx="0">
                  <c:v>0</c:v>
                </c:pt>
                <c:pt idx="1">
                  <c:v>1.7677669529663689</c:v>
                </c:pt>
                <c:pt idx="2">
                  <c:v>2.5</c:v>
                </c:pt>
                <c:pt idx="3">
                  <c:v>3.0618621784789726</c:v>
                </c:pt>
                <c:pt idx="4">
                  <c:v>3.5355339059327378</c:v>
                </c:pt>
                <c:pt idx="5">
                  <c:v>3.9528470752104745</c:v>
                </c:pt>
                <c:pt idx="6">
                  <c:v>4.330127018922193</c:v>
                </c:pt>
                <c:pt idx="7">
                  <c:v>4.677071733467427</c:v>
                </c:pt>
                <c:pt idx="8">
                  <c:v>5</c:v>
                </c:pt>
                <c:pt idx="9">
                  <c:v>5.303300858899106</c:v>
                </c:pt>
                <c:pt idx="10">
                  <c:v>5.5901699437494745</c:v>
                </c:pt>
                <c:pt idx="11">
                  <c:v>5.863019699779287</c:v>
                </c:pt>
                <c:pt idx="12">
                  <c:v>6.123724356957945</c:v>
                </c:pt>
                <c:pt idx="13">
                  <c:v>6.373774391990981</c:v>
                </c:pt>
                <c:pt idx="14">
                  <c:v>6.614378277661476</c:v>
                </c:pt>
                <c:pt idx="15">
                  <c:v>6.846531968814577</c:v>
                </c:pt>
                <c:pt idx="16">
                  <c:v>7.0710678118654755</c:v>
                </c:pt>
                <c:pt idx="17">
                  <c:v>7.2886898685566255</c:v>
                </c:pt>
                <c:pt idx="18">
                  <c:v>7.5</c:v>
                </c:pt>
                <c:pt idx="19">
                  <c:v>7.70551750371122</c:v>
                </c:pt>
                <c:pt idx="20">
                  <c:v>7.905694150420949</c:v>
                </c:pt>
              </c:numCache>
            </c:numRef>
          </c:yVal>
          <c:smooth val="0"/>
        </c:ser>
        <c:axId val="17052835"/>
        <c:axId val="19257788"/>
      </c:scatterChart>
      <c:valAx>
        <c:axId val="17052835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57788"/>
        <c:crosses val="autoZero"/>
        <c:crossBetween val="midCat"/>
        <c:dispUnits/>
        <c:majorUnit val="1"/>
      </c:valAx>
      <c:valAx>
        <c:axId val="19257788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52835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3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53"/>
  <sheetViews>
    <sheetView zoomScalePageLayoutView="0" workbookViewId="0" topLeftCell="A1">
      <selection activeCell="P47" sqref="P47"/>
    </sheetView>
  </sheetViews>
  <sheetFormatPr defaultColWidth="9.140625" defaultRowHeight="12.75"/>
  <sheetData>
    <row r="1" spans="1:11" ht="12">
      <c r="A1" t="s">
        <v>2</v>
      </c>
      <c r="B1">
        <v>10</v>
      </c>
      <c r="D1" t="s">
        <v>3</v>
      </c>
      <c r="E1">
        <v>0.5</v>
      </c>
      <c r="G1" t="s">
        <v>4</v>
      </c>
      <c r="H1">
        <v>0.5</v>
      </c>
      <c r="J1" t="s">
        <v>5</v>
      </c>
      <c r="K1">
        <v>1</v>
      </c>
    </row>
    <row r="3" spans="1:2" ht="12">
      <c r="A3" t="s">
        <v>9</v>
      </c>
      <c r="B3">
        <v>1</v>
      </c>
    </row>
    <row r="4" spans="2:12" ht="12">
      <c r="B4" t="s">
        <v>6</v>
      </c>
      <c r="C4">
        <v>1</v>
      </c>
      <c r="D4">
        <v>2</v>
      </c>
      <c r="E4">
        <f>D4+1</f>
        <v>3</v>
      </c>
      <c r="F4">
        <f aca="true" t="shared" si="0" ref="F4:K4">E4+1</f>
        <v>4</v>
      </c>
      <c r="G4">
        <f t="shared" si="0"/>
        <v>5</v>
      </c>
      <c r="H4">
        <f t="shared" si="0"/>
        <v>6</v>
      </c>
      <c r="I4">
        <f t="shared" si="0"/>
        <v>7</v>
      </c>
      <c r="J4">
        <f t="shared" si="0"/>
        <v>8</v>
      </c>
      <c r="K4">
        <f t="shared" si="0"/>
        <v>9</v>
      </c>
      <c r="L4">
        <f>K4+1</f>
        <v>10</v>
      </c>
    </row>
    <row r="5" spans="1:24" ht="12">
      <c r="A5" t="s">
        <v>0</v>
      </c>
      <c r="B5" t="s">
        <v>10</v>
      </c>
      <c r="C5">
        <f>B6</f>
        <v>0</v>
      </c>
      <c r="D5">
        <f>B7</f>
        <v>0</v>
      </c>
      <c r="E5">
        <f>B8</f>
        <v>0</v>
      </c>
      <c r="F5">
        <f>B9</f>
        <v>0</v>
      </c>
      <c r="G5">
        <f>B10</f>
        <v>0</v>
      </c>
      <c r="H5">
        <f>B11</f>
        <v>0</v>
      </c>
      <c r="I5">
        <f>B12</f>
        <v>0</v>
      </c>
      <c r="J5">
        <f>B13</f>
        <v>0</v>
      </c>
      <c r="K5">
        <f>B14</f>
        <v>0</v>
      </c>
      <c r="L5">
        <f>B15</f>
        <v>0</v>
      </c>
      <c r="M5" t="s">
        <v>11</v>
      </c>
      <c r="X5" t="s">
        <v>8</v>
      </c>
    </row>
    <row r="6" spans="1:24" ht="12">
      <c r="A6">
        <v>1</v>
      </c>
      <c r="B6">
        <v>0</v>
      </c>
      <c r="C6">
        <f>LN($B$1*$A6^$H$1+(1-$K$1)*$A6-C$4)+$E$1*C5</f>
        <v>2.1972245773362196</v>
      </c>
      <c r="D6">
        <f aca="true" t="shared" si="1" ref="D6:K6">LN($B$1*$A6^$H$1+(1-$K$1)*$A6-D$4)+$E$1*D5</f>
        <v>2.0794415416798357</v>
      </c>
      <c r="E6">
        <f t="shared" si="1"/>
        <v>1.9459101490553132</v>
      </c>
      <c r="F6">
        <f t="shared" si="1"/>
        <v>1.791759469228055</v>
      </c>
      <c r="G6">
        <f t="shared" si="1"/>
        <v>1.6094379124341003</v>
      </c>
      <c r="H6">
        <f t="shared" si="1"/>
        <v>1.3862943611198906</v>
      </c>
      <c r="I6">
        <f t="shared" si="1"/>
        <v>1.0986122886681098</v>
      </c>
      <c r="J6">
        <f t="shared" si="1"/>
        <v>0.6931471805599453</v>
      </c>
      <c r="K6">
        <f t="shared" si="1"/>
        <v>0</v>
      </c>
      <c r="L6">
        <v>-10</v>
      </c>
      <c r="M6">
        <f>MAX(C6:L6)</f>
        <v>2.1972245773362196</v>
      </c>
      <c r="N6">
        <f>IF(C6=$M6,C$4,"")</f>
        <v>1</v>
      </c>
      <c r="O6">
        <f aca="true" t="shared" si="2" ref="O6:W15">IF(D6=$M6,D$4,"")</f>
      </c>
      <c r="P6">
        <f t="shared" si="2"/>
      </c>
      <c r="Q6">
        <f t="shared" si="2"/>
      </c>
      <c r="R6">
        <f t="shared" si="2"/>
      </c>
      <c r="S6">
        <f t="shared" si="2"/>
      </c>
      <c r="T6">
        <f t="shared" si="2"/>
      </c>
      <c r="U6">
        <f t="shared" si="2"/>
      </c>
      <c r="V6">
        <f t="shared" si="2"/>
      </c>
      <c r="W6">
        <f t="shared" si="2"/>
      </c>
      <c r="X6">
        <f>MIN(N6:W6)</f>
        <v>1</v>
      </c>
    </row>
    <row r="7" spans="1:24" ht="12">
      <c r="A7">
        <v>2</v>
      </c>
      <c r="B7">
        <v>0</v>
      </c>
      <c r="C7">
        <f aca="true" t="shared" si="3" ref="C7:L7">LN($B$1*$A7^$H$1+(1-$K$1)*$A7-C$4)+$E$1*C5</f>
        <v>2.575823528292382</v>
      </c>
      <c r="D7">
        <f t="shared" si="3"/>
        <v>2.496681686447454</v>
      </c>
      <c r="E7">
        <f t="shared" si="3"/>
        <v>2.4107339238213426</v>
      </c>
      <c r="F7">
        <f t="shared" si="3"/>
        <v>2.3166985897672414</v>
      </c>
      <c r="G7">
        <f t="shared" si="3"/>
        <v>2.2128940150358876</v>
      </c>
      <c r="H7">
        <f t="shared" si="3"/>
        <v>2.097052507241362</v>
      </c>
      <c r="I7">
        <f t="shared" si="3"/>
        <v>1.9660118385930418</v>
      </c>
      <c r="J7">
        <f t="shared" si="3"/>
        <v>1.8151725031377441</v>
      </c>
      <c r="K7">
        <f t="shared" si="3"/>
        <v>1.6374684841728302</v>
      </c>
      <c r="L7">
        <f t="shared" si="3"/>
        <v>1.4212115059745027</v>
      </c>
      <c r="M7">
        <f aca="true" t="shared" si="4" ref="M7:M15">MAX(C7:L7)</f>
        <v>2.575823528292382</v>
      </c>
      <c r="N7">
        <f aca="true" t="shared" si="5" ref="N7:N15">IF(C7=$M7,C$4,"")</f>
        <v>1</v>
      </c>
      <c r="O7">
        <f t="shared" si="2"/>
      </c>
      <c r="P7">
        <f t="shared" si="2"/>
      </c>
      <c r="Q7">
        <f t="shared" si="2"/>
      </c>
      <c r="R7">
        <f t="shared" si="2"/>
      </c>
      <c r="S7">
        <f t="shared" si="2"/>
      </c>
      <c r="T7">
        <f t="shared" si="2"/>
      </c>
      <c r="U7">
        <f t="shared" si="2"/>
      </c>
      <c r="V7">
        <f t="shared" si="2"/>
      </c>
      <c r="W7">
        <f t="shared" si="2"/>
      </c>
      <c r="X7">
        <f aca="true" t="shared" si="6" ref="X7:X15">MIN(N7:W7)</f>
        <v>1</v>
      </c>
    </row>
    <row r="8" spans="1:24" ht="12">
      <c r="A8">
        <v>3</v>
      </c>
      <c r="B8">
        <v>0</v>
      </c>
      <c r="C8">
        <f>LN($B$1*$A8^$H$1+(1-$K$1)*$A8-C$4)+$E$1*C5</f>
        <v>2.7924224811401404</v>
      </c>
      <c r="D8">
        <f aca="true" t="shared" si="7" ref="D8:L8">LN($B$1*$A8^$H$1+(1-$K$1)*$A8-D$4)+$E$1*D5</f>
        <v>2.7291923279719748</v>
      </c>
      <c r="E8">
        <f t="shared" si="7"/>
        <v>2.661692641048958</v>
      </c>
      <c r="F8">
        <f t="shared" si="7"/>
        <v>2.5893048082052643</v>
      </c>
      <c r="G8">
        <f t="shared" si="7"/>
        <v>2.511265197164835</v>
      </c>
      <c r="H8">
        <f t="shared" si="7"/>
        <v>2.4266159547792</v>
      </c>
      <c r="I8">
        <f t="shared" si="7"/>
        <v>2.3341329909819395</v>
      </c>
      <c r="J8">
        <f t="shared" si="7"/>
        <v>2.232217141770516</v>
      </c>
      <c r="K8">
        <f t="shared" si="7"/>
        <v>2.1187233197581326</v>
      </c>
      <c r="L8">
        <f t="shared" si="7"/>
        <v>1.9906797348116096</v>
      </c>
      <c r="M8">
        <f t="shared" si="4"/>
        <v>2.7924224811401404</v>
      </c>
      <c r="N8">
        <f t="shared" si="5"/>
        <v>1</v>
      </c>
      <c r="O8">
        <f t="shared" si="2"/>
      </c>
      <c r="P8">
        <f t="shared" si="2"/>
      </c>
      <c r="Q8">
        <f t="shared" si="2"/>
      </c>
      <c r="R8">
        <f t="shared" si="2"/>
      </c>
      <c r="S8">
        <f t="shared" si="2"/>
      </c>
      <c r="T8">
        <f t="shared" si="2"/>
      </c>
      <c r="U8">
        <f t="shared" si="2"/>
      </c>
      <c r="V8">
        <f t="shared" si="2"/>
      </c>
      <c r="W8">
        <f t="shared" si="2"/>
      </c>
      <c r="X8">
        <f t="shared" si="6"/>
        <v>1</v>
      </c>
    </row>
    <row r="9" spans="1:24" ht="12">
      <c r="A9">
        <v>4</v>
      </c>
      <c r="B9">
        <v>0</v>
      </c>
      <c r="C9">
        <f>LN($B$1*$A9^$H$1+(1-$K$1)*$A9-C$4)+$E$1*C5</f>
        <v>2.9444389791664403</v>
      </c>
      <c r="D9">
        <f aca="true" t="shared" si="8" ref="D9:L9">LN($B$1*$A9^$H$1+(1-$K$1)*$A9-D$4)+$E$1*D5</f>
        <v>2.8903717578961645</v>
      </c>
      <c r="E9">
        <f t="shared" si="8"/>
        <v>2.833213344056216</v>
      </c>
      <c r="F9">
        <f t="shared" si="8"/>
        <v>2.772588722239781</v>
      </c>
      <c r="G9">
        <f t="shared" si="8"/>
        <v>2.70805020110221</v>
      </c>
      <c r="H9">
        <f t="shared" si="8"/>
        <v>2.6390573296152584</v>
      </c>
      <c r="I9">
        <f t="shared" si="8"/>
        <v>2.5649493574615367</v>
      </c>
      <c r="J9">
        <f t="shared" si="8"/>
        <v>2.4849066497880004</v>
      </c>
      <c r="K9">
        <f t="shared" si="8"/>
        <v>2.3978952727983707</v>
      </c>
      <c r="L9">
        <f t="shared" si="8"/>
        <v>2.302585092994046</v>
      </c>
      <c r="M9">
        <f t="shared" si="4"/>
        <v>2.9444389791664403</v>
      </c>
      <c r="N9">
        <f t="shared" si="5"/>
        <v>1</v>
      </c>
      <c r="O9">
        <f t="shared" si="2"/>
      </c>
      <c r="P9">
        <f t="shared" si="2"/>
      </c>
      <c r="Q9">
        <f t="shared" si="2"/>
      </c>
      <c r="R9">
        <f t="shared" si="2"/>
      </c>
      <c r="S9">
        <f t="shared" si="2"/>
      </c>
      <c r="T9">
        <f t="shared" si="2"/>
      </c>
      <c r="U9">
        <f t="shared" si="2"/>
      </c>
      <c r="V9">
        <f t="shared" si="2"/>
      </c>
      <c r="W9">
        <f t="shared" si="2"/>
      </c>
      <c r="X9">
        <f t="shared" si="6"/>
        <v>1</v>
      </c>
    </row>
    <row r="10" spans="1:24" ht="12">
      <c r="A10">
        <v>5</v>
      </c>
      <c r="B10">
        <v>0</v>
      </c>
      <c r="C10">
        <f>LN($B$1*$A10^$H$1+(1-$K$1)*$A10-C$4)+$E$1*C5</f>
        <v>3.061551838257786</v>
      </c>
      <c r="D10">
        <f aca="true" t="shared" si="9" ref="D10:L10">LN($B$1*$A10^$H$1+(1-$K$1)*$A10-D$4)+$E$1*D5</f>
        <v>3.013605578894997</v>
      </c>
      <c r="E10">
        <f t="shared" si="9"/>
        <v>2.96324419357694</v>
      </c>
      <c r="F10">
        <f t="shared" si="9"/>
        <v>2.910211409288965</v>
      </c>
      <c r="G10">
        <f t="shared" si="9"/>
        <v>2.8542078660115293</v>
      </c>
      <c r="H10">
        <f t="shared" si="9"/>
        <v>2.794880881350372</v>
      </c>
      <c r="I10">
        <f t="shared" si="9"/>
        <v>2.7318109829250092</v>
      </c>
      <c r="J10">
        <f t="shared" si="9"/>
        <v>2.6644939005914416</v>
      </c>
      <c r="K10">
        <f t="shared" si="9"/>
        <v>2.592316048176205</v>
      </c>
      <c r="L10">
        <f t="shared" si="9"/>
        <v>2.5145204484943875</v>
      </c>
      <c r="M10">
        <f t="shared" si="4"/>
        <v>3.061551838257786</v>
      </c>
      <c r="N10">
        <f t="shared" si="5"/>
        <v>1</v>
      </c>
      <c r="O10">
        <f t="shared" si="2"/>
      </c>
      <c r="P10">
        <f t="shared" si="2"/>
      </c>
      <c r="Q10">
        <f t="shared" si="2"/>
      </c>
      <c r="R10">
        <f t="shared" si="2"/>
      </c>
      <c r="S10">
        <f t="shared" si="2"/>
      </c>
      <c r="T10">
        <f t="shared" si="2"/>
      </c>
      <c r="U10">
        <f t="shared" si="2"/>
      </c>
      <c r="V10">
        <f t="shared" si="2"/>
      </c>
      <c r="W10">
        <f t="shared" si="2"/>
      </c>
      <c r="X10">
        <f t="shared" si="6"/>
        <v>1</v>
      </c>
    </row>
    <row r="11" spans="1:24" ht="12">
      <c r="A11">
        <v>6</v>
      </c>
      <c r="B11">
        <v>0</v>
      </c>
      <c r="C11">
        <f>LN($B$1*$A11^$H$1+(1-$K$1)*$A11-C$4)+$E$1*C5</f>
        <v>3.1567832668432607</v>
      </c>
      <c r="D11">
        <f aca="true" t="shared" si="10" ref="D11:L11">LN($B$1*$A11^$H$1+(1-$K$1)*$A11-D$4)+$E$1*D5</f>
        <v>3.1132885025064243</v>
      </c>
      <c r="E11">
        <f t="shared" si="10"/>
        <v>3.067815578028591</v>
      </c>
      <c r="F11">
        <f t="shared" si="10"/>
        <v>3.0201759492027076</v>
      </c>
      <c r="G11">
        <f t="shared" si="10"/>
        <v>2.970152760960436</v>
      </c>
      <c r="H11">
        <f t="shared" si="10"/>
        <v>2.9174948793286104</v>
      </c>
      <c r="I11">
        <f t="shared" si="10"/>
        <v>2.8619092628605824</v>
      </c>
      <c r="J11">
        <f t="shared" si="10"/>
        <v>2.8030510862818097</v>
      </c>
      <c r="K11">
        <f t="shared" si="10"/>
        <v>2.740510771523176</v>
      </c>
      <c r="L11">
        <f t="shared" si="10"/>
        <v>2.6737966859658133</v>
      </c>
      <c r="M11">
        <f t="shared" si="4"/>
        <v>3.1567832668432607</v>
      </c>
      <c r="N11">
        <f t="shared" si="5"/>
        <v>1</v>
      </c>
      <c r="O11">
        <f t="shared" si="2"/>
      </c>
      <c r="P11">
        <f t="shared" si="2"/>
      </c>
      <c r="Q11">
        <f t="shared" si="2"/>
      </c>
      <c r="R11">
        <f t="shared" si="2"/>
      </c>
      <c r="S11">
        <f t="shared" si="2"/>
      </c>
      <c r="T11">
        <f t="shared" si="2"/>
      </c>
      <c r="U11">
        <f t="shared" si="2"/>
      </c>
      <c r="V11">
        <f t="shared" si="2"/>
      </c>
      <c r="W11">
        <f t="shared" si="2"/>
      </c>
      <c r="X11">
        <f t="shared" si="6"/>
        <v>1</v>
      </c>
    </row>
    <row r="12" spans="1:24" ht="12">
      <c r="A12">
        <v>7</v>
      </c>
      <c r="B12">
        <v>0</v>
      </c>
      <c r="C12">
        <f>LN($B$1*$A12^$H$1+(1-$K$1)*$A12-C$4)+$E$1*C5</f>
        <v>3.237010910064863</v>
      </c>
      <c r="D12">
        <f aca="true" t="shared" si="11" ref="D12:L12">LN($B$1*$A12^$H$1+(1-$K$1)*$A12-D$4)+$E$1*D5</f>
        <v>3.1969374534076045</v>
      </c>
      <c r="E12">
        <f t="shared" si="11"/>
        <v>3.1551908320925333</v>
      </c>
      <c r="F12">
        <f t="shared" si="11"/>
        <v>3.1116252179191575</v>
      </c>
      <c r="G12">
        <f t="shared" si="11"/>
        <v>3.0660748456153364</v>
      </c>
      <c r="H12">
        <f t="shared" si="11"/>
        <v>3.0183502042915347</v>
      </c>
      <c r="I12">
        <f t="shared" si="11"/>
        <v>2.968233273660554</v>
      </c>
      <c r="J12">
        <f t="shared" si="11"/>
        <v>2.9154715022662994</v>
      </c>
      <c r="K12">
        <f t="shared" si="11"/>
        <v>2.8597701067414034</v>
      </c>
      <c r="L12">
        <f t="shared" si="11"/>
        <v>2.8007820969961204</v>
      </c>
      <c r="M12">
        <f t="shared" si="4"/>
        <v>3.237010910064863</v>
      </c>
      <c r="N12">
        <f t="shared" si="5"/>
        <v>1</v>
      </c>
      <c r="O12">
        <f t="shared" si="2"/>
      </c>
      <c r="P12">
        <f t="shared" si="2"/>
      </c>
      <c r="Q12">
        <f t="shared" si="2"/>
      </c>
      <c r="R12">
        <f t="shared" si="2"/>
      </c>
      <c r="S12">
        <f t="shared" si="2"/>
      </c>
      <c r="T12">
        <f t="shared" si="2"/>
      </c>
      <c r="U12">
        <f t="shared" si="2"/>
      </c>
      <c r="V12">
        <f t="shared" si="2"/>
      </c>
      <c r="W12">
        <f t="shared" si="2"/>
      </c>
      <c r="X12">
        <f t="shared" si="6"/>
        <v>1</v>
      </c>
    </row>
    <row r="13" spans="1:24" ht="12">
      <c r="A13">
        <v>8</v>
      </c>
      <c r="B13">
        <v>0</v>
      </c>
      <c r="C13">
        <f>LN($B$1*$A13^$H$1+(1-$K$1)*$A13-C$4)+$E$1*C5</f>
        <v>3.3063103913741174</v>
      </c>
      <c r="D13">
        <f aca="true" t="shared" si="12" ref="D13:L13">LN($B$1*$A13^$H$1+(1-$K$1)*$A13-D$4)+$E$1*D5</f>
        <v>3.268970708852327</v>
      </c>
      <c r="E13">
        <f t="shared" si="12"/>
        <v>3.2301825125805848</v>
      </c>
      <c r="F13">
        <f t="shared" si="12"/>
        <v>3.1898288670073995</v>
      </c>
      <c r="G13">
        <f t="shared" si="12"/>
        <v>3.1477780788632757</v>
      </c>
      <c r="H13">
        <f t="shared" si="12"/>
        <v>3.103881104381288</v>
      </c>
      <c r="I13">
        <f t="shared" si="12"/>
        <v>3.0579683608486454</v>
      </c>
      <c r="J13">
        <f t="shared" si="12"/>
        <v>3.0098457703271864</v>
      </c>
      <c r="K13">
        <f t="shared" si="12"/>
        <v>2.9592898023779663</v>
      </c>
      <c r="L13">
        <f t="shared" si="12"/>
        <v>2.906041195595833</v>
      </c>
      <c r="M13">
        <f t="shared" si="4"/>
        <v>3.3063103913741174</v>
      </c>
      <c r="N13">
        <f t="shared" si="5"/>
        <v>1</v>
      </c>
      <c r="O13">
        <f t="shared" si="2"/>
      </c>
      <c r="P13">
        <f t="shared" si="2"/>
      </c>
      <c r="Q13">
        <f t="shared" si="2"/>
      </c>
      <c r="R13">
        <f t="shared" si="2"/>
      </c>
      <c r="S13">
        <f t="shared" si="2"/>
      </c>
      <c r="T13">
        <f t="shared" si="2"/>
      </c>
      <c r="U13">
        <f t="shared" si="2"/>
      </c>
      <c r="V13">
        <f t="shared" si="2"/>
      </c>
      <c r="W13">
        <f t="shared" si="2"/>
      </c>
      <c r="X13">
        <f t="shared" si="6"/>
        <v>1</v>
      </c>
    </row>
    <row r="14" spans="1:24" ht="12">
      <c r="A14">
        <v>9</v>
      </c>
      <c r="B14">
        <v>0</v>
      </c>
      <c r="C14">
        <f>LN($B$1*$A14^$H$1+(1-$K$1)*$A14-C$4)+$E$1*C5</f>
        <v>3.367295829986474</v>
      </c>
      <c r="D14">
        <f aca="true" t="shared" si="13" ref="D14:L14">LN($B$1*$A14^$H$1+(1-$K$1)*$A14-D$4)+$E$1*D5</f>
        <v>3.332204510175204</v>
      </c>
      <c r="E14">
        <f t="shared" si="13"/>
        <v>3.295836866004329</v>
      </c>
      <c r="F14">
        <f t="shared" si="13"/>
        <v>3.258096538021482</v>
      </c>
      <c r="G14">
        <f t="shared" si="13"/>
        <v>3.2188758248682006</v>
      </c>
      <c r="H14">
        <f t="shared" si="13"/>
        <v>3.1780538303479458</v>
      </c>
      <c r="I14">
        <f t="shared" si="13"/>
        <v>3.1354942159291497</v>
      </c>
      <c r="J14">
        <f t="shared" si="13"/>
        <v>3.091042453358316</v>
      </c>
      <c r="K14">
        <f t="shared" si="13"/>
        <v>3.044522437723423</v>
      </c>
      <c r="L14">
        <f t="shared" si="13"/>
        <v>2.995732273553991</v>
      </c>
      <c r="M14">
        <f t="shared" si="4"/>
        <v>3.367295829986474</v>
      </c>
      <c r="N14">
        <f t="shared" si="5"/>
        <v>1</v>
      </c>
      <c r="O14">
        <f t="shared" si="2"/>
      </c>
      <c r="P14">
        <f t="shared" si="2"/>
      </c>
      <c r="Q14">
        <f t="shared" si="2"/>
      </c>
      <c r="R14">
        <f t="shared" si="2"/>
      </c>
      <c r="S14">
        <f t="shared" si="2"/>
      </c>
      <c r="T14">
        <f t="shared" si="2"/>
      </c>
      <c r="U14">
        <f t="shared" si="2"/>
      </c>
      <c r="V14">
        <f t="shared" si="2"/>
      </c>
      <c r="W14">
        <f t="shared" si="2"/>
      </c>
      <c r="X14">
        <f t="shared" si="6"/>
        <v>1</v>
      </c>
    </row>
    <row r="15" spans="1:24" ht="12">
      <c r="A15">
        <v>10</v>
      </c>
      <c r="B15">
        <v>0</v>
      </c>
      <c r="C15">
        <f>LN($B$1*$A15^$H$1+(1-$K$1)*$A15-C$4)+$E$1*C5</f>
        <v>3.421744065467983</v>
      </c>
      <c r="D15">
        <f aca="true" t="shared" si="14" ref="D15:L15">LN($B$1*$A15^$H$1+(1-$K$1)*$A15-D$4)+$E$1*D5</f>
        <v>3.38854354521884</v>
      </c>
      <c r="E15">
        <f t="shared" si="14"/>
        <v>3.3542027855540537</v>
      </c>
      <c r="F15">
        <f t="shared" si="14"/>
        <v>3.3186406715919037</v>
      </c>
      <c r="G15">
        <f t="shared" si="14"/>
        <v>3.2817671126246295</v>
      </c>
      <c r="H15">
        <f t="shared" si="14"/>
        <v>3.2434816669305597</v>
      </c>
      <c r="I15">
        <f t="shared" si="14"/>
        <v>3.203671892694787</v>
      </c>
      <c r="J15">
        <f t="shared" si="14"/>
        <v>3.1622113568529446</v>
      </c>
      <c r="K15">
        <f t="shared" si="14"/>
        <v>3.1189572130082226</v>
      </c>
      <c r="L15">
        <f t="shared" si="14"/>
        <v>3.073747231424897</v>
      </c>
      <c r="M15">
        <f t="shared" si="4"/>
        <v>3.421744065467983</v>
      </c>
      <c r="N15">
        <f t="shared" si="5"/>
        <v>1</v>
      </c>
      <c r="O15">
        <f t="shared" si="2"/>
      </c>
      <c r="P15">
        <f t="shared" si="2"/>
      </c>
      <c r="Q15">
        <f t="shared" si="2"/>
      </c>
      <c r="R15">
        <f t="shared" si="2"/>
      </c>
      <c r="S15">
        <f t="shared" si="2"/>
      </c>
      <c r="T15">
        <f t="shared" si="2"/>
      </c>
      <c r="U15">
        <f t="shared" si="2"/>
      </c>
      <c r="V15">
        <f t="shared" si="2"/>
      </c>
      <c r="W15">
        <f t="shared" si="2"/>
      </c>
      <c r="X15">
        <f t="shared" si="6"/>
        <v>1</v>
      </c>
    </row>
    <row r="17" spans="1:2" ht="12">
      <c r="A17" t="s">
        <v>9</v>
      </c>
      <c r="B17">
        <v>2</v>
      </c>
    </row>
    <row r="18" spans="2:12" ht="12">
      <c r="B18" t="s">
        <v>6</v>
      </c>
      <c r="C18">
        <v>1</v>
      </c>
      <c r="D18">
        <v>2</v>
      </c>
      <c r="E18">
        <f>D18+1</f>
        <v>3</v>
      </c>
      <c r="F18">
        <f aca="true" t="shared" si="15" ref="F18:K18">E18+1</f>
        <v>4</v>
      </c>
      <c r="G18">
        <f t="shared" si="15"/>
        <v>5</v>
      </c>
      <c r="H18">
        <f t="shared" si="15"/>
        <v>6</v>
      </c>
      <c r="I18">
        <f t="shared" si="15"/>
        <v>7</v>
      </c>
      <c r="J18">
        <f t="shared" si="15"/>
        <v>8</v>
      </c>
      <c r="K18">
        <f t="shared" si="15"/>
        <v>9</v>
      </c>
      <c r="L18">
        <f>K18+1</f>
        <v>10</v>
      </c>
    </row>
    <row r="19" spans="1:25" ht="12">
      <c r="A19" t="s">
        <v>0</v>
      </c>
      <c r="B19" s="1" t="s">
        <v>10</v>
      </c>
      <c r="C19" s="1">
        <f>B20</f>
        <v>2.1972245773362196</v>
      </c>
      <c r="D19" s="1">
        <f>B21</f>
        <v>2.575823528292382</v>
      </c>
      <c r="E19" s="1">
        <f>B22</f>
        <v>2.7924224811401404</v>
      </c>
      <c r="F19" s="1">
        <f>B23</f>
        <v>2.9444389791664403</v>
      </c>
      <c r="G19" s="1">
        <f>B24</f>
        <v>3.061551838257786</v>
      </c>
      <c r="H19" s="1">
        <f>B25</f>
        <v>3.1567832668432607</v>
      </c>
      <c r="I19" s="1">
        <f>B26</f>
        <v>3.237010910064863</v>
      </c>
      <c r="J19" s="1">
        <f>B27</f>
        <v>3.3063103913741174</v>
      </c>
      <c r="K19" s="1">
        <f>B28</f>
        <v>3.367295829986474</v>
      </c>
      <c r="L19" s="1">
        <f>B29</f>
        <v>3.421744065467983</v>
      </c>
      <c r="M19" s="1" t="s">
        <v>11</v>
      </c>
      <c r="X19" t="s">
        <v>8</v>
      </c>
      <c r="Y19" t="s">
        <v>12</v>
      </c>
    </row>
    <row r="20" spans="1:25" ht="12">
      <c r="A20">
        <v>1</v>
      </c>
      <c r="B20" s="1">
        <f>M6</f>
        <v>2.1972245773362196</v>
      </c>
      <c r="C20" s="1">
        <f aca="true" t="shared" si="16" ref="C20:K20">LN($B$1*$A20^$H$1+(1-$K$1)*$A20-C$4)+$E$1*C19</f>
        <v>3.295836866004329</v>
      </c>
      <c r="D20" s="1">
        <f t="shared" si="16"/>
        <v>3.3673533058260268</v>
      </c>
      <c r="E20" s="1">
        <f t="shared" si="16"/>
        <v>3.342121389625383</v>
      </c>
      <c r="F20" s="1">
        <f t="shared" si="16"/>
        <v>3.263978958811275</v>
      </c>
      <c r="G20" s="1">
        <f t="shared" si="16"/>
        <v>3.1402138315629933</v>
      </c>
      <c r="H20" s="1">
        <f t="shared" si="16"/>
        <v>2.964685994541521</v>
      </c>
      <c r="I20" s="1">
        <f t="shared" si="16"/>
        <v>2.717117743700541</v>
      </c>
      <c r="J20" s="1">
        <f t="shared" si="16"/>
        <v>2.346302376247004</v>
      </c>
      <c r="K20" s="1">
        <f t="shared" si="16"/>
        <v>1.683647914993237</v>
      </c>
      <c r="L20" s="1">
        <v>-10</v>
      </c>
      <c r="M20" s="1">
        <f>MAX(C20:L20)</f>
        <v>3.3673533058260268</v>
      </c>
      <c r="N20">
        <f>IF(C20=$M20,C$4,"")</f>
      </c>
      <c r="O20">
        <f aca="true" t="shared" si="17" ref="O20:W29">IF(D20=$M20,D$4,"")</f>
        <v>2</v>
      </c>
      <c r="P20">
        <f t="shared" si="17"/>
      </c>
      <c r="Q20">
        <f t="shared" si="17"/>
      </c>
      <c r="R20">
        <f t="shared" si="17"/>
      </c>
      <c r="S20">
        <f t="shared" si="17"/>
      </c>
      <c r="T20">
        <f t="shared" si="17"/>
      </c>
      <c r="U20">
        <f t="shared" si="17"/>
      </c>
      <c r="V20">
        <f t="shared" si="17"/>
      </c>
      <c r="W20">
        <f t="shared" si="17"/>
      </c>
      <c r="X20">
        <f>MIN(N20:W20)</f>
        <v>2</v>
      </c>
      <c r="Y20">
        <f>ABS(M20-B20)</f>
        <v>1.1701287284898072</v>
      </c>
    </row>
    <row r="21" spans="1:25" ht="12">
      <c r="A21">
        <v>2</v>
      </c>
      <c r="B21" s="1">
        <f aca="true" t="shared" si="18" ref="B21:B29">M7</f>
        <v>2.575823528292382</v>
      </c>
      <c r="C21" s="1">
        <f aca="true" t="shared" si="19" ref="C21:L21">LN($B$1*$A21^$H$1+(1-$K$1)*$A21-C$4)+$E$1*C19</f>
        <v>3.674435816960492</v>
      </c>
      <c r="D21" s="1">
        <f t="shared" si="19"/>
        <v>3.784593450593645</v>
      </c>
      <c r="E21" s="1">
        <f t="shared" si="19"/>
        <v>3.8069451643914127</v>
      </c>
      <c r="F21" s="1">
        <f t="shared" si="19"/>
        <v>3.7889180793504615</v>
      </c>
      <c r="G21" s="1">
        <f t="shared" si="19"/>
        <v>3.7436699341647808</v>
      </c>
      <c r="H21" s="1">
        <f t="shared" si="19"/>
        <v>3.675444140662992</v>
      </c>
      <c r="I21" s="1">
        <f t="shared" si="19"/>
        <v>3.5845172936254732</v>
      </c>
      <c r="J21" s="1">
        <f t="shared" si="19"/>
        <v>3.468327698824803</v>
      </c>
      <c r="K21" s="1">
        <f t="shared" si="19"/>
        <v>3.3211163991660673</v>
      </c>
      <c r="L21" s="1">
        <f t="shared" si="19"/>
        <v>3.1320835387084944</v>
      </c>
      <c r="M21" s="1">
        <f aca="true" t="shared" si="20" ref="M21:M29">MAX(C21:L21)</f>
        <v>3.8069451643914127</v>
      </c>
      <c r="N21">
        <f aca="true" t="shared" si="21" ref="N21:N29">IF(C21=$M21,C$4,"")</f>
      </c>
      <c r="O21">
        <f t="shared" si="17"/>
      </c>
      <c r="P21">
        <f t="shared" si="17"/>
        <v>3</v>
      </c>
      <c r="Q21">
        <f t="shared" si="17"/>
      </c>
      <c r="R21">
        <f t="shared" si="17"/>
      </c>
      <c r="S21">
        <f t="shared" si="17"/>
      </c>
      <c r="T21">
        <f t="shared" si="17"/>
      </c>
      <c r="U21">
        <f t="shared" si="17"/>
      </c>
      <c r="V21">
        <f t="shared" si="17"/>
      </c>
      <c r="W21">
        <f t="shared" si="17"/>
      </c>
      <c r="X21">
        <f aca="true" t="shared" si="22" ref="X21:X29">MIN(N21:W21)</f>
        <v>3</v>
      </c>
      <c r="Y21">
        <f aca="true" t="shared" si="23" ref="Y21:Y29">ABS(M21-B21)</f>
        <v>1.2311216360990307</v>
      </c>
    </row>
    <row r="22" spans="1:25" ht="12">
      <c r="A22">
        <v>3</v>
      </c>
      <c r="B22" s="1">
        <f t="shared" si="18"/>
        <v>2.7924224811401404</v>
      </c>
      <c r="C22" s="1">
        <f>LN($B$1*$A22^$H$1+(1-$K$1)*$A22-C$4)+$E$1*C19</f>
        <v>3.8910347698082504</v>
      </c>
      <c r="D22" s="1">
        <f aca="true" t="shared" si="24" ref="D22:L22">LN($B$1*$A22^$H$1+(1-$K$1)*$A22-D$4)+$E$1*D19</f>
        <v>4.017104092118165</v>
      </c>
      <c r="E22" s="1">
        <f t="shared" si="24"/>
        <v>4.057903881619028</v>
      </c>
      <c r="F22" s="1">
        <f t="shared" si="24"/>
        <v>4.061524297788484</v>
      </c>
      <c r="G22" s="1">
        <f t="shared" si="24"/>
        <v>4.042041116293728</v>
      </c>
      <c r="H22" s="1">
        <f t="shared" si="24"/>
        <v>4.00500758820083</v>
      </c>
      <c r="I22" s="1">
        <f t="shared" si="24"/>
        <v>3.952638446014371</v>
      </c>
      <c r="J22" s="1">
        <f t="shared" si="24"/>
        <v>3.885372337457575</v>
      </c>
      <c r="K22" s="1">
        <f t="shared" si="24"/>
        <v>3.8023712347513694</v>
      </c>
      <c r="L22" s="1">
        <f t="shared" si="24"/>
        <v>3.701551767545601</v>
      </c>
      <c r="M22" s="1">
        <f t="shared" si="20"/>
        <v>4.061524297788484</v>
      </c>
      <c r="N22">
        <f t="shared" si="21"/>
      </c>
      <c r="O22">
        <f t="shared" si="17"/>
      </c>
      <c r="P22">
        <f t="shared" si="17"/>
      </c>
      <c r="Q22">
        <f t="shared" si="17"/>
        <v>4</v>
      </c>
      <c r="R22">
        <f t="shared" si="17"/>
      </c>
      <c r="S22">
        <f t="shared" si="17"/>
      </c>
      <c r="T22">
        <f t="shared" si="17"/>
      </c>
      <c r="U22">
        <f t="shared" si="17"/>
      </c>
      <c r="V22">
        <f t="shared" si="17"/>
      </c>
      <c r="W22">
        <f t="shared" si="17"/>
      </c>
      <c r="X22">
        <f t="shared" si="22"/>
        <v>4</v>
      </c>
      <c r="Y22">
        <f t="shared" si="23"/>
        <v>1.2691018166483437</v>
      </c>
    </row>
    <row r="23" spans="1:25" ht="12">
      <c r="A23">
        <v>4</v>
      </c>
      <c r="B23" s="1">
        <f t="shared" si="18"/>
        <v>2.9444389791664403</v>
      </c>
      <c r="C23" s="1">
        <f>LN($B$1*$A23^$H$1+(1-$K$1)*$A23-C$4)+$E$1*C19</f>
        <v>4.04305126783455</v>
      </c>
      <c r="D23" s="1">
        <f aca="true" t="shared" si="25" ref="D23:L23">LN($B$1*$A23^$H$1+(1-$K$1)*$A23-D$4)+$E$1*D19</f>
        <v>4.1782835220423555</v>
      </c>
      <c r="E23" s="1">
        <f t="shared" si="25"/>
        <v>4.229424584626287</v>
      </c>
      <c r="F23" s="1">
        <f t="shared" si="25"/>
        <v>4.244808211823001</v>
      </c>
      <c r="G23" s="1">
        <f t="shared" si="25"/>
        <v>4.238826120231103</v>
      </c>
      <c r="H23" s="1">
        <f t="shared" si="25"/>
        <v>4.2174489630368885</v>
      </c>
      <c r="I23" s="1">
        <f t="shared" si="25"/>
        <v>4.183454812493968</v>
      </c>
      <c r="J23" s="1">
        <f t="shared" si="25"/>
        <v>4.138061845475059</v>
      </c>
      <c r="K23" s="1">
        <f t="shared" si="25"/>
        <v>4.081543187791608</v>
      </c>
      <c r="L23" s="1">
        <f t="shared" si="25"/>
        <v>4.013457125728038</v>
      </c>
      <c r="M23" s="1">
        <f t="shared" si="20"/>
        <v>4.244808211823001</v>
      </c>
      <c r="N23">
        <f t="shared" si="21"/>
      </c>
      <c r="O23">
        <f t="shared" si="17"/>
      </c>
      <c r="P23">
        <f t="shared" si="17"/>
      </c>
      <c r="Q23">
        <f t="shared" si="17"/>
        <v>4</v>
      </c>
      <c r="R23">
        <f t="shared" si="17"/>
      </c>
      <c r="S23">
        <f t="shared" si="17"/>
      </c>
      <c r="T23">
        <f t="shared" si="17"/>
      </c>
      <c r="U23">
        <f t="shared" si="17"/>
      </c>
      <c r="V23">
        <f t="shared" si="17"/>
      </c>
      <c r="W23">
        <f t="shared" si="17"/>
      </c>
      <c r="X23">
        <f t="shared" si="22"/>
        <v>4</v>
      </c>
      <c r="Y23">
        <f t="shared" si="23"/>
        <v>1.3003692326565606</v>
      </c>
    </row>
    <row r="24" spans="1:25" ht="12">
      <c r="A24">
        <v>5</v>
      </c>
      <c r="B24" s="1">
        <f t="shared" si="18"/>
        <v>3.061551838257786</v>
      </c>
      <c r="C24" s="1">
        <f>LN($B$1*$A24^$H$1+(1-$K$1)*$A24-C$4)+$E$1*C19</f>
        <v>4.1601641269258955</v>
      </c>
      <c r="D24" s="1">
        <f aca="true" t="shared" si="26" ref="D24:L24">LN($B$1*$A24^$H$1+(1-$K$1)*$A24-D$4)+$E$1*D19</f>
        <v>4.301517343041188</v>
      </c>
      <c r="E24" s="1">
        <f t="shared" si="26"/>
        <v>4.35945543414701</v>
      </c>
      <c r="F24" s="1">
        <f t="shared" si="26"/>
        <v>4.382430898872185</v>
      </c>
      <c r="G24" s="1">
        <f t="shared" si="26"/>
        <v>4.384983785140422</v>
      </c>
      <c r="H24" s="1">
        <f t="shared" si="26"/>
        <v>4.373272514772002</v>
      </c>
      <c r="I24" s="1">
        <f t="shared" si="26"/>
        <v>4.35031643795744</v>
      </c>
      <c r="J24" s="1">
        <f t="shared" si="26"/>
        <v>4.3176490962785</v>
      </c>
      <c r="K24" s="1">
        <f t="shared" si="26"/>
        <v>4.275963963169442</v>
      </c>
      <c r="L24" s="1">
        <f t="shared" si="26"/>
        <v>4.225392481228379</v>
      </c>
      <c r="M24" s="1">
        <f t="shared" si="20"/>
        <v>4.384983785140422</v>
      </c>
      <c r="N24">
        <f t="shared" si="21"/>
      </c>
      <c r="O24">
        <f t="shared" si="17"/>
      </c>
      <c r="P24">
        <f t="shared" si="17"/>
      </c>
      <c r="Q24">
        <f t="shared" si="17"/>
      </c>
      <c r="R24">
        <f t="shared" si="17"/>
        <v>5</v>
      </c>
      <c r="S24">
        <f t="shared" si="17"/>
      </c>
      <c r="T24">
        <f t="shared" si="17"/>
      </c>
      <c r="U24">
        <f t="shared" si="17"/>
      </c>
      <c r="V24">
        <f t="shared" si="17"/>
      </c>
      <c r="W24">
        <f t="shared" si="17"/>
      </c>
      <c r="X24">
        <f t="shared" si="22"/>
        <v>5</v>
      </c>
      <c r="Y24">
        <f t="shared" si="23"/>
        <v>1.323431946882636</v>
      </c>
    </row>
    <row r="25" spans="1:25" ht="12">
      <c r="A25">
        <v>6</v>
      </c>
      <c r="B25" s="1">
        <f t="shared" si="18"/>
        <v>3.1567832668432607</v>
      </c>
      <c r="C25" s="1">
        <f>LN($B$1*$A25^$H$1+(1-$K$1)*$A25-C$4)+$E$1*C19</f>
        <v>4.25539555551137</v>
      </c>
      <c r="D25" s="1">
        <f aca="true" t="shared" si="27" ref="D25:L25">LN($B$1*$A25^$H$1+(1-$K$1)*$A25-D$4)+$E$1*D19</f>
        <v>4.401200266652616</v>
      </c>
      <c r="E25" s="1">
        <f t="shared" si="27"/>
        <v>4.464026818598661</v>
      </c>
      <c r="F25" s="1">
        <f t="shared" si="27"/>
        <v>4.492395438785928</v>
      </c>
      <c r="G25" s="1">
        <f t="shared" si="27"/>
        <v>4.500928680089329</v>
      </c>
      <c r="H25" s="1">
        <f t="shared" si="27"/>
        <v>4.495886512750241</v>
      </c>
      <c r="I25" s="1">
        <f t="shared" si="27"/>
        <v>4.480414717893014</v>
      </c>
      <c r="J25" s="1">
        <f t="shared" si="27"/>
        <v>4.456206281968869</v>
      </c>
      <c r="K25" s="1">
        <f t="shared" si="27"/>
        <v>4.424158686516413</v>
      </c>
      <c r="L25" s="1">
        <f t="shared" si="27"/>
        <v>4.384668718699805</v>
      </c>
      <c r="M25" s="1">
        <f t="shared" si="20"/>
        <v>4.500928680089329</v>
      </c>
      <c r="N25">
        <f t="shared" si="21"/>
      </c>
      <c r="O25">
        <f t="shared" si="17"/>
      </c>
      <c r="P25">
        <f t="shared" si="17"/>
      </c>
      <c r="Q25">
        <f t="shared" si="17"/>
      </c>
      <c r="R25">
        <f t="shared" si="17"/>
        <v>5</v>
      </c>
      <c r="S25">
        <f t="shared" si="17"/>
      </c>
      <c r="T25">
        <f t="shared" si="17"/>
      </c>
      <c r="U25">
        <f t="shared" si="17"/>
      </c>
      <c r="V25">
        <f t="shared" si="17"/>
      </c>
      <c r="W25">
        <f t="shared" si="17"/>
      </c>
      <c r="X25">
        <f t="shared" si="22"/>
        <v>5</v>
      </c>
      <c r="Y25">
        <f t="shared" si="23"/>
        <v>1.3441454132460682</v>
      </c>
    </row>
    <row r="26" spans="1:25" ht="12">
      <c r="A26">
        <v>7</v>
      </c>
      <c r="B26" s="1">
        <f t="shared" si="18"/>
        <v>3.237010910064863</v>
      </c>
      <c r="C26" s="1">
        <f>LN($B$1*$A26^$H$1+(1-$K$1)*$A26-C$4)+$E$1*C19</f>
        <v>4.335623198732973</v>
      </c>
      <c r="D26" s="1">
        <f aca="true" t="shared" si="28" ref="D26:L26">LN($B$1*$A26^$H$1+(1-$K$1)*$A26-D$4)+$E$1*D19</f>
        <v>4.484849217553796</v>
      </c>
      <c r="E26" s="1">
        <f t="shared" si="28"/>
        <v>4.551402072662603</v>
      </c>
      <c r="F26" s="1">
        <f t="shared" si="28"/>
        <v>4.583844707502378</v>
      </c>
      <c r="G26" s="1">
        <f t="shared" si="28"/>
        <v>4.59685076474423</v>
      </c>
      <c r="H26" s="1">
        <f t="shared" si="28"/>
        <v>4.596741837713165</v>
      </c>
      <c r="I26" s="1">
        <f t="shared" si="28"/>
        <v>4.5867387286929855</v>
      </c>
      <c r="J26" s="1">
        <f t="shared" si="28"/>
        <v>4.568626697953358</v>
      </c>
      <c r="K26" s="1">
        <f t="shared" si="28"/>
        <v>4.543418021734641</v>
      </c>
      <c r="L26" s="1">
        <f t="shared" si="28"/>
        <v>4.511654129730112</v>
      </c>
      <c r="M26" s="1">
        <f t="shared" si="20"/>
        <v>4.59685076474423</v>
      </c>
      <c r="N26">
        <f t="shared" si="21"/>
      </c>
      <c r="O26">
        <f t="shared" si="17"/>
      </c>
      <c r="P26">
        <f t="shared" si="17"/>
      </c>
      <c r="Q26">
        <f t="shared" si="17"/>
      </c>
      <c r="R26">
        <f t="shared" si="17"/>
        <v>5</v>
      </c>
      <c r="S26">
        <f t="shared" si="17"/>
      </c>
      <c r="T26">
        <f t="shared" si="17"/>
      </c>
      <c r="U26">
        <f t="shared" si="17"/>
      </c>
      <c r="V26">
        <f t="shared" si="17"/>
      </c>
      <c r="W26">
        <f t="shared" si="17"/>
      </c>
      <c r="X26">
        <f t="shared" si="22"/>
        <v>5</v>
      </c>
      <c r="Y26">
        <f t="shared" si="23"/>
        <v>1.3598398546793664</v>
      </c>
    </row>
    <row r="27" spans="1:25" ht="12">
      <c r="A27">
        <v>8</v>
      </c>
      <c r="B27" s="1">
        <f t="shared" si="18"/>
        <v>3.3063103913741174</v>
      </c>
      <c r="C27" s="1">
        <f>LN($B$1*$A27^$H$1+(1-$K$1)*$A27-C$4)+$E$1*C19</f>
        <v>4.404922680042227</v>
      </c>
      <c r="D27" s="1">
        <f aca="true" t="shared" si="29" ref="D27:L27">LN($B$1*$A27^$H$1+(1-$K$1)*$A27-D$4)+$E$1*D19</f>
        <v>4.5568824729985185</v>
      </c>
      <c r="E27" s="1">
        <f t="shared" si="29"/>
        <v>4.626393753150655</v>
      </c>
      <c r="F27" s="1">
        <f t="shared" si="29"/>
        <v>4.66204835659062</v>
      </c>
      <c r="G27" s="1">
        <f t="shared" si="29"/>
        <v>4.678553997992169</v>
      </c>
      <c r="H27" s="1">
        <f t="shared" si="29"/>
        <v>4.6822727378029185</v>
      </c>
      <c r="I27" s="1">
        <f t="shared" si="29"/>
        <v>4.676473815881077</v>
      </c>
      <c r="J27" s="1">
        <f t="shared" si="29"/>
        <v>4.663000966014245</v>
      </c>
      <c r="K27" s="1">
        <f t="shared" si="29"/>
        <v>4.642937717371203</v>
      </c>
      <c r="L27" s="1">
        <f t="shared" si="29"/>
        <v>4.616913228329825</v>
      </c>
      <c r="M27" s="1">
        <f t="shared" si="20"/>
        <v>4.6822727378029185</v>
      </c>
      <c r="N27">
        <f t="shared" si="21"/>
      </c>
      <c r="O27">
        <f t="shared" si="17"/>
      </c>
      <c r="P27">
        <f t="shared" si="17"/>
      </c>
      <c r="Q27">
        <f t="shared" si="17"/>
      </c>
      <c r="R27">
        <f t="shared" si="17"/>
      </c>
      <c r="S27">
        <f t="shared" si="17"/>
        <v>6</v>
      </c>
      <c r="T27">
        <f t="shared" si="17"/>
      </c>
      <c r="U27">
        <f t="shared" si="17"/>
      </c>
      <c r="V27">
        <f t="shared" si="17"/>
      </c>
      <c r="W27">
        <f t="shared" si="17"/>
      </c>
      <c r="X27">
        <f t="shared" si="22"/>
        <v>6</v>
      </c>
      <c r="Y27">
        <f t="shared" si="23"/>
        <v>1.375962346428801</v>
      </c>
    </row>
    <row r="28" spans="1:25" ht="12">
      <c r="A28">
        <v>9</v>
      </c>
      <c r="B28" s="1">
        <f t="shared" si="18"/>
        <v>3.367295829986474</v>
      </c>
      <c r="C28" s="1">
        <f>LN($B$1*$A28^$H$1+(1-$K$1)*$A28-C$4)+$E$1*C19</f>
        <v>4.465908118654584</v>
      </c>
      <c r="D28" s="1">
        <f aca="true" t="shared" si="30" ref="D28:L28">LN($B$1*$A28^$H$1+(1-$K$1)*$A28-D$4)+$E$1*D19</f>
        <v>4.620116274321395</v>
      </c>
      <c r="E28" s="1">
        <f t="shared" si="30"/>
        <v>4.692048106574399</v>
      </c>
      <c r="F28" s="1">
        <f t="shared" si="30"/>
        <v>4.730316027604703</v>
      </c>
      <c r="G28" s="1">
        <f t="shared" si="30"/>
        <v>4.749651743997093</v>
      </c>
      <c r="H28" s="1">
        <f t="shared" si="30"/>
        <v>4.756445463769576</v>
      </c>
      <c r="I28" s="1">
        <f t="shared" si="30"/>
        <v>4.753999670961582</v>
      </c>
      <c r="J28" s="1">
        <f t="shared" si="30"/>
        <v>4.7441976490453746</v>
      </c>
      <c r="K28" s="1">
        <f t="shared" si="30"/>
        <v>4.72817035271666</v>
      </c>
      <c r="L28" s="1">
        <f t="shared" si="30"/>
        <v>4.706604306287982</v>
      </c>
      <c r="M28" s="1">
        <f t="shared" si="20"/>
        <v>4.756445463769576</v>
      </c>
      <c r="N28">
        <f t="shared" si="21"/>
      </c>
      <c r="O28">
        <f t="shared" si="17"/>
      </c>
      <c r="P28">
        <f t="shared" si="17"/>
      </c>
      <c r="Q28">
        <f t="shared" si="17"/>
      </c>
      <c r="R28">
        <f t="shared" si="17"/>
      </c>
      <c r="S28">
        <f t="shared" si="17"/>
        <v>6</v>
      </c>
      <c r="T28">
        <f t="shared" si="17"/>
      </c>
      <c r="U28">
        <f t="shared" si="17"/>
      </c>
      <c r="V28">
        <f t="shared" si="17"/>
      </c>
      <c r="W28">
        <f t="shared" si="17"/>
      </c>
      <c r="X28">
        <f t="shared" si="22"/>
        <v>6</v>
      </c>
      <c r="Y28">
        <f t="shared" si="23"/>
        <v>1.3891496337831017</v>
      </c>
    </row>
    <row r="29" spans="1:26" ht="12">
      <c r="A29">
        <v>10</v>
      </c>
      <c r="B29" s="1">
        <f t="shared" si="18"/>
        <v>3.421744065467983</v>
      </c>
      <c r="C29" s="1">
        <f>LN($B$1*$A29^$H$1+(1-$K$1)*$A29-C$4)+$E$1*C19</f>
        <v>4.5203563541360925</v>
      </c>
      <c r="D29" s="1">
        <f aca="true" t="shared" si="31" ref="D29:L29">LN($B$1*$A29^$H$1+(1-$K$1)*$A29-D$4)+$E$1*D19</f>
        <v>4.676455309365031</v>
      </c>
      <c r="E29" s="1">
        <f t="shared" si="31"/>
        <v>4.750414026124124</v>
      </c>
      <c r="F29" s="1">
        <f t="shared" si="31"/>
        <v>4.790860161175123</v>
      </c>
      <c r="G29" s="1">
        <f t="shared" si="31"/>
        <v>4.812543031753522</v>
      </c>
      <c r="H29" s="1">
        <f t="shared" si="31"/>
        <v>4.82187330035219</v>
      </c>
      <c r="I29" s="1">
        <f t="shared" si="31"/>
        <v>4.8221773477272185</v>
      </c>
      <c r="J29" s="1">
        <f t="shared" si="31"/>
        <v>4.815366552540003</v>
      </c>
      <c r="K29" s="1">
        <f t="shared" si="31"/>
        <v>4.80260512800146</v>
      </c>
      <c r="L29" s="1">
        <f t="shared" si="31"/>
        <v>4.784619264158889</v>
      </c>
      <c r="M29" s="1">
        <f t="shared" si="20"/>
        <v>4.8221773477272185</v>
      </c>
      <c r="N29">
        <f t="shared" si="21"/>
      </c>
      <c r="O29">
        <f t="shared" si="17"/>
      </c>
      <c r="P29">
        <f t="shared" si="17"/>
      </c>
      <c r="Q29">
        <f t="shared" si="17"/>
      </c>
      <c r="R29">
        <f t="shared" si="17"/>
      </c>
      <c r="S29">
        <f t="shared" si="17"/>
      </c>
      <c r="T29">
        <f t="shared" si="17"/>
        <v>7</v>
      </c>
      <c r="U29">
        <f t="shared" si="17"/>
      </c>
      <c r="V29">
        <f t="shared" si="17"/>
      </c>
      <c r="W29">
        <f t="shared" si="17"/>
      </c>
      <c r="X29">
        <f t="shared" si="22"/>
        <v>7</v>
      </c>
      <c r="Y29">
        <f t="shared" si="23"/>
        <v>1.4004332822592356</v>
      </c>
      <c r="Z29">
        <f>MAX(Y20:Y29)</f>
        <v>1.4004332822592356</v>
      </c>
    </row>
    <row r="31" spans="1:2" ht="12">
      <c r="A31" t="s">
        <v>9</v>
      </c>
      <c r="B31">
        <v>3</v>
      </c>
    </row>
    <row r="32" spans="2:12" ht="12">
      <c r="B32" t="s">
        <v>6</v>
      </c>
      <c r="C32">
        <v>1</v>
      </c>
      <c r="D32">
        <v>2</v>
      </c>
      <c r="E32">
        <f>D32+1</f>
        <v>3</v>
      </c>
      <c r="F32">
        <f aca="true" t="shared" si="32" ref="F32:K32">E32+1</f>
        <v>4</v>
      </c>
      <c r="G32">
        <f t="shared" si="32"/>
        <v>5</v>
      </c>
      <c r="H32">
        <f t="shared" si="32"/>
        <v>6</v>
      </c>
      <c r="I32">
        <f t="shared" si="32"/>
        <v>7</v>
      </c>
      <c r="J32">
        <f t="shared" si="32"/>
        <v>8</v>
      </c>
      <c r="K32">
        <f t="shared" si="32"/>
        <v>9</v>
      </c>
      <c r="L32">
        <f>K32+1</f>
        <v>10</v>
      </c>
    </row>
    <row r="33" spans="1:25" ht="12">
      <c r="A33" t="s">
        <v>0</v>
      </c>
      <c r="B33" t="s">
        <v>10</v>
      </c>
      <c r="C33">
        <f>B34</f>
        <v>3.3673533058260268</v>
      </c>
      <c r="D33">
        <f>B35</f>
        <v>3.8069451643914127</v>
      </c>
      <c r="E33">
        <f>B36</f>
        <v>4.061524297788484</v>
      </c>
      <c r="F33">
        <f>B37</f>
        <v>4.244808211823001</v>
      </c>
      <c r="G33">
        <f>B38</f>
        <v>4.384983785140422</v>
      </c>
      <c r="H33">
        <f>B39</f>
        <v>4.500928680089329</v>
      </c>
      <c r="I33">
        <f>B40</f>
        <v>4.59685076474423</v>
      </c>
      <c r="J33">
        <f>B41</f>
        <v>4.6822727378029185</v>
      </c>
      <c r="K33">
        <f>B42</f>
        <v>4.756445463769576</v>
      </c>
      <c r="L33">
        <f>B43</f>
        <v>4.8221773477272185</v>
      </c>
      <c r="M33" t="s">
        <v>11</v>
      </c>
      <c r="X33" t="s">
        <v>8</v>
      </c>
      <c r="Y33" t="s">
        <v>12</v>
      </c>
    </row>
    <row r="34" spans="1:25" ht="12">
      <c r="A34">
        <v>1</v>
      </c>
      <c r="B34">
        <f>M20</f>
        <v>3.3673533058260268</v>
      </c>
      <c r="C34">
        <f aca="true" t="shared" si="33" ref="C34:K34">LN($B$1*$A34^$H$1+(1-$K$1)*$A34-C$4)+$E$1*C33</f>
        <v>3.8809012302492327</v>
      </c>
      <c r="D34">
        <f t="shared" si="33"/>
        <v>3.982914123875542</v>
      </c>
      <c r="E34">
        <f t="shared" si="33"/>
        <v>3.9766722979495555</v>
      </c>
      <c r="F34">
        <f t="shared" si="33"/>
        <v>3.9141635751395554</v>
      </c>
      <c r="G34">
        <f t="shared" si="33"/>
        <v>3.8019298050043115</v>
      </c>
      <c r="H34">
        <f t="shared" si="33"/>
        <v>3.6367587011645552</v>
      </c>
      <c r="I34">
        <f t="shared" si="33"/>
        <v>3.3970376710402244</v>
      </c>
      <c r="J34">
        <f t="shared" si="33"/>
        <v>3.0342835494614047</v>
      </c>
      <c r="K34">
        <f t="shared" si="33"/>
        <v>2.378222731884788</v>
      </c>
      <c r="L34">
        <v>-10</v>
      </c>
      <c r="M34">
        <f>MAX(C34:L34)</f>
        <v>3.982914123875542</v>
      </c>
      <c r="N34">
        <f>IF(C34=$M34,C$4,"")</f>
      </c>
      <c r="O34">
        <f aca="true" t="shared" si="34" ref="O34:W43">IF(D34=$M34,D$4,"")</f>
        <v>2</v>
      </c>
      <c r="P34">
        <f t="shared" si="34"/>
      </c>
      <c r="Q34">
        <f t="shared" si="34"/>
      </c>
      <c r="R34">
        <f t="shared" si="34"/>
      </c>
      <c r="S34">
        <f t="shared" si="34"/>
      </c>
      <c r="T34">
        <f t="shared" si="34"/>
      </c>
      <c r="U34">
        <f t="shared" si="34"/>
      </c>
      <c r="V34">
        <f t="shared" si="34"/>
      </c>
      <c r="W34">
        <f t="shared" si="34"/>
      </c>
      <c r="X34">
        <f>MIN(N34:W34)</f>
        <v>2</v>
      </c>
      <c r="Y34">
        <f>ABS(M34-B34)</f>
        <v>0.6155608180495151</v>
      </c>
    </row>
    <row r="35" spans="1:25" ht="12">
      <c r="A35">
        <v>2</v>
      </c>
      <c r="B35">
        <f aca="true" t="shared" si="35" ref="B35:B43">M21</f>
        <v>3.8069451643914127</v>
      </c>
      <c r="C35">
        <f aca="true" t="shared" si="36" ref="C35:L35">LN($B$1*$A35^$H$1+(1-$K$1)*$A35-C$4)+$E$1*C33</f>
        <v>4.259500181205396</v>
      </c>
      <c r="D35">
        <f t="shared" si="36"/>
        <v>4.400154268643161</v>
      </c>
      <c r="E35">
        <f t="shared" si="36"/>
        <v>4.4414960727155846</v>
      </c>
      <c r="F35">
        <f t="shared" si="36"/>
        <v>4.439102695678741</v>
      </c>
      <c r="G35">
        <f t="shared" si="36"/>
        <v>4.405385907606099</v>
      </c>
      <c r="H35">
        <f t="shared" si="36"/>
        <v>4.347516847286027</v>
      </c>
      <c r="I35">
        <f t="shared" si="36"/>
        <v>4.264437220965156</v>
      </c>
      <c r="J35">
        <f t="shared" si="36"/>
        <v>4.156308872039204</v>
      </c>
      <c r="K35">
        <f t="shared" si="36"/>
        <v>4.015691216057618</v>
      </c>
      <c r="L35">
        <f t="shared" si="36"/>
        <v>3.832300179838112</v>
      </c>
      <c r="M35">
        <f aca="true" t="shared" si="37" ref="M35:M43">MAX(C35:L35)</f>
        <v>4.4414960727155846</v>
      </c>
      <c r="N35">
        <f aca="true" t="shared" si="38" ref="N35:N43">IF(C35=$M35,C$4,"")</f>
      </c>
      <c r="O35">
        <f t="shared" si="34"/>
      </c>
      <c r="P35">
        <f t="shared" si="34"/>
        <v>3</v>
      </c>
      <c r="Q35">
        <f t="shared" si="34"/>
      </c>
      <c r="R35">
        <f t="shared" si="34"/>
      </c>
      <c r="S35">
        <f t="shared" si="34"/>
      </c>
      <c r="T35">
        <f t="shared" si="34"/>
      </c>
      <c r="U35">
        <f t="shared" si="34"/>
      </c>
      <c r="V35">
        <f t="shared" si="34"/>
      </c>
      <c r="W35">
        <f t="shared" si="34"/>
      </c>
      <c r="X35">
        <f aca="true" t="shared" si="39" ref="X35:X43">MIN(N35:W35)</f>
        <v>3</v>
      </c>
      <c r="Y35">
        <f aca="true" t="shared" si="40" ref="Y35:Y43">ABS(M35-B35)</f>
        <v>0.6345509083241718</v>
      </c>
    </row>
    <row r="36" spans="1:25" ht="12">
      <c r="A36">
        <v>3</v>
      </c>
      <c r="B36">
        <f t="shared" si="35"/>
        <v>4.061524297788484</v>
      </c>
      <c r="C36">
        <f>LN($B$1*$A36^$H$1+(1-$K$1)*$A36-C$4)+$E$1*C33</f>
        <v>4.476099134053154</v>
      </c>
      <c r="D36">
        <f aca="true" t="shared" si="41" ref="D36:L36">LN($B$1*$A36^$H$1+(1-$K$1)*$A36-D$4)+$E$1*D33</f>
        <v>4.632664910167681</v>
      </c>
      <c r="E36">
        <f t="shared" si="41"/>
        <v>4.6924547899432</v>
      </c>
      <c r="F36">
        <f t="shared" si="41"/>
        <v>4.711708914116764</v>
      </c>
      <c r="G36">
        <f t="shared" si="41"/>
        <v>4.703757089735046</v>
      </c>
      <c r="H36">
        <f t="shared" si="41"/>
        <v>4.677080294823865</v>
      </c>
      <c r="I36">
        <f t="shared" si="41"/>
        <v>4.632558373354055</v>
      </c>
      <c r="J36">
        <f t="shared" si="41"/>
        <v>4.573353510671975</v>
      </c>
      <c r="K36">
        <f t="shared" si="41"/>
        <v>4.4969460516429205</v>
      </c>
      <c r="L36">
        <f t="shared" si="41"/>
        <v>4.401768408675219</v>
      </c>
      <c r="M36">
        <f t="shared" si="37"/>
        <v>4.711708914116764</v>
      </c>
      <c r="N36">
        <f t="shared" si="38"/>
      </c>
      <c r="O36">
        <f t="shared" si="34"/>
      </c>
      <c r="P36">
        <f t="shared" si="34"/>
      </c>
      <c r="Q36">
        <f t="shared" si="34"/>
        <v>4</v>
      </c>
      <c r="R36">
        <f t="shared" si="34"/>
      </c>
      <c r="S36">
        <f t="shared" si="34"/>
      </c>
      <c r="T36">
        <f t="shared" si="34"/>
      </c>
      <c r="U36">
        <f t="shared" si="34"/>
      </c>
      <c r="V36">
        <f t="shared" si="34"/>
      </c>
      <c r="W36">
        <f t="shared" si="34"/>
      </c>
      <c r="X36">
        <f t="shared" si="39"/>
        <v>4</v>
      </c>
      <c r="Y36">
        <f t="shared" si="40"/>
        <v>0.6501846163282803</v>
      </c>
    </row>
    <row r="37" spans="1:25" ht="12">
      <c r="A37">
        <v>4</v>
      </c>
      <c r="B37">
        <f t="shared" si="35"/>
        <v>4.244808211823001</v>
      </c>
      <c r="C37">
        <f>LN($B$1*$A37^$H$1+(1-$K$1)*$A37-C$4)+$E$1*C33</f>
        <v>4.628115632079454</v>
      </c>
      <c r="D37">
        <f aca="true" t="shared" si="42" ref="D37:L37">LN($B$1*$A37^$H$1+(1-$K$1)*$A37-D$4)+$E$1*D33</f>
        <v>4.793844340091871</v>
      </c>
      <c r="E37">
        <f t="shared" si="42"/>
        <v>4.863975492950458</v>
      </c>
      <c r="F37">
        <f t="shared" si="42"/>
        <v>4.894992828151281</v>
      </c>
      <c r="G37">
        <f t="shared" si="42"/>
        <v>4.900542093672421</v>
      </c>
      <c r="H37">
        <f t="shared" si="42"/>
        <v>4.889521669659922</v>
      </c>
      <c r="I37">
        <f t="shared" si="42"/>
        <v>4.8633747398336515</v>
      </c>
      <c r="J37">
        <f t="shared" si="42"/>
        <v>4.826043018689459</v>
      </c>
      <c r="K37">
        <f t="shared" si="42"/>
        <v>4.776118004683159</v>
      </c>
      <c r="L37">
        <f t="shared" si="42"/>
        <v>4.713673766857655</v>
      </c>
      <c r="M37">
        <f t="shared" si="37"/>
        <v>4.900542093672421</v>
      </c>
      <c r="N37">
        <f t="shared" si="38"/>
      </c>
      <c r="O37">
        <f t="shared" si="34"/>
      </c>
      <c r="P37">
        <f t="shared" si="34"/>
      </c>
      <c r="Q37">
        <f t="shared" si="34"/>
      </c>
      <c r="R37">
        <f t="shared" si="34"/>
        <v>5</v>
      </c>
      <c r="S37">
        <f t="shared" si="34"/>
      </c>
      <c r="T37">
        <f t="shared" si="34"/>
      </c>
      <c r="U37">
        <f t="shared" si="34"/>
      </c>
      <c r="V37">
        <f t="shared" si="34"/>
      </c>
      <c r="W37">
        <f t="shared" si="34"/>
      </c>
      <c r="X37">
        <f t="shared" si="39"/>
        <v>5</v>
      </c>
      <c r="Y37">
        <f t="shared" si="40"/>
        <v>0.6557338818494198</v>
      </c>
    </row>
    <row r="38" spans="1:25" ht="12">
      <c r="A38">
        <v>5</v>
      </c>
      <c r="B38">
        <f t="shared" si="35"/>
        <v>4.384983785140422</v>
      </c>
      <c r="C38">
        <f>LN($B$1*$A38^$H$1+(1-$K$1)*$A38-C$4)+$E$1*C33</f>
        <v>4.745228491170799</v>
      </c>
      <c r="D38">
        <f aca="true" t="shared" si="43" ref="D38:L38">LN($B$1*$A38^$H$1+(1-$K$1)*$A38-D$4)+$E$1*D33</f>
        <v>4.9170781610907035</v>
      </c>
      <c r="E38">
        <f t="shared" si="43"/>
        <v>4.994006342471182</v>
      </c>
      <c r="F38">
        <f t="shared" si="43"/>
        <v>5.032615515200465</v>
      </c>
      <c r="G38">
        <f t="shared" si="43"/>
        <v>5.04669975858174</v>
      </c>
      <c r="H38">
        <f t="shared" si="43"/>
        <v>5.045345221395037</v>
      </c>
      <c r="I38">
        <f t="shared" si="43"/>
        <v>5.0302363652971245</v>
      </c>
      <c r="J38">
        <f t="shared" si="43"/>
        <v>5.005630269492901</v>
      </c>
      <c r="K38">
        <f t="shared" si="43"/>
        <v>4.970538780060993</v>
      </c>
      <c r="L38">
        <f t="shared" si="43"/>
        <v>4.925609122357997</v>
      </c>
      <c r="M38">
        <f t="shared" si="37"/>
        <v>5.04669975858174</v>
      </c>
      <c r="N38">
        <f t="shared" si="38"/>
      </c>
      <c r="O38">
        <f t="shared" si="34"/>
      </c>
      <c r="P38">
        <f t="shared" si="34"/>
      </c>
      <c r="Q38">
        <f t="shared" si="34"/>
      </c>
      <c r="R38">
        <f t="shared" si="34"/>
        <v>5</v>
      </c>
      <c r="S38">
        <f t="shared" si="34"/>
      </c>
      <c r="T38">
        <f t="shared" si="34"/>
      </c>
      <c r="U38">
        <f t="shared" si="34"/>
      </c>
      <c r="V38">
        <f t="shared" si="34"/>
      </c>
      <c r="W38">
        <f t="shared" si="34"/>
      </c>
      <c r="X38">
        <f t="shared" si="39"/>
        <v>5</v>
      </c>
      <c r="Y38">
        <f t="shared" si="40"/>
        <v>0.6617159734413178</v>
      </c>
    </row>
    <row r="39" spans="1:25" ht="12">
      <c r="A39">
        <v>6</v>
      </c>
      <c r="B39">
        <f t="shared" si="35"/>
        <v>4.500928680089329</v>
      </c>
      <c r="C39">
        <f>LN($B$1*$A39^$H$1+(1-$K$1)*$A39-C$4)+$E$1*C33</f>
        <v>4.840459919756274</v>
      </c>
      <c r="D39">
        <f aca="true" t="shared" si="44" ref="D39:L39">LN($B$1*$A39^$H$1+(1-$K$1)*$A39-D$4)+$E$1*D33</f>
        <v>5.0167610847021304</v>
      </c>
      <c r="E39">
        <f t="shared" si="44"/>
        <v>5.098577726922834</v>
      </c>
      <c r="F39">
        <f t="shared" si="44"/>
        <v>5.142580055114208</v>
      </c>
      <c r="G39">
        <f t="shared" si="44"/>
        <v>5.162644653530647</v>
      </c>
      <c r="H39">
        <f t="shared" si="44"/>
        <v>5.167959219373275</v>
      </c>
      <c r="I39">
        <f t="shared" si="44"/>
        <v>5.160334645232697</v>
      </c>
      <c r="J39">
        <f t="shared" si="44"/>
        <v>5.144187455183269</v>
      </c>
      <c r="K39">
        <f t="shared" si="44"/>
        <v>5.118733503407964</v>
      </c>
      <c r="L39">
        <f t="shared" si="44"/>
        <v>5.084885359829423</v>
      </c>
      <c r="M39">
        <f t="shared" si="37"/>
        <v>5.167959219373275</v>
      </c>
      <c r="N39">
        <f t="shared" si="38"/>
      </c>
      <c r="O39">
        <f t="shared" si="34"/>
      </c>
      <c r="P39">
        <f t="shared" si="34"/>
      </c>
      <c r="Q39">
        <f t="shared" si="34"/>
      </c>
      <c r="R39">
        <f t="shared" si="34"/>
      </c>
      <c r="S39">
        <f t="shared" si="34"/>
        <v>6</v>
      </c>
      <c r="T39">
        <f t="shared" si="34"/>
      </c>
      <c r="U39">
        <f t="shared" si="34"/>
      </c>
      <c r="V39">
        <f t="shared" si="34"/>
      </c>
      <c r="W39">
        <f t="shared" si="34"/>
      </c>
      <c r="X39">
        <f t="shared" si="39"/>
        <v>6</v>
      </c>
      <c r="Y39">
        <f t="shared" si="40"/>
        <v>0.667030539283946</v>
      </c>
    </row>
    <row r="40" spans="1:25" ht="12">
      <c r="A40">
        <v>7</v>
      </c>
      <c r="B40">
        <f t="shared" si="35"/>
        <v>4.59685076474423</v>
      </c>
      <c r="C40">
        <f>LN($B$1*$A40^$H$1+(1-$K$1)*$A40-C$4)+$E$1*C33</f>
        <v>4.920687562977877</v>
      </c>
      <c r="D40">
        <f aca="true" t="shared" si="45" ref="D40:L40">LN($B$1*$A40^$H$1+(1-$K$1)*$A40-D$4)+$E$1*D33</f>
        <v>5.100410035603311</v>
      </c>
      <c r="E40">
        <f t="shared" si="45"/>
        <v>5.185952980986775</v>
      </c>
      <c r="F40">
        <f t="shared" si="45"/>
        <v>5.234029323830658</v>
      </c>
      <c r="G40">
        <f t="shared" si="45"/>
        <v>5.258566738185547</v>
      </c>
      <c r="H40">
        <f t="shared" si="45"/>
        <v>5.268814544336199</v>
      </c>
      <c r="I40">
        <f t="shared" si="45"/>
        <v>5.266658656032669</v>
      </c>
      <c r="J40">
        <f t="shared" si="45"/>
        <v>5.256607871167759</v>
      </c>
      <c r="K40">
        <f t="shared" si="45"/>
        <v>5.237992838626191</v>
      </c>
      <c r="L40">
        <f t="shared" si="45"/>
        <v>5.211870770859729</v>
      </c>
      <c r="M40">
        <f t="shared" si="37"/>
        <v>5.268814544336199</v>
      </c>
      <c r="N40">
        <f t="shared" si="38"/>
      </c>
      <c r="O40">
        <f t="shared" si="34"/>
      </c>
      <c r="P40">
        <f t="shared" si="34"/>
      </c>
      <c r="Q40">
        <f t="shared" si="34"/>
      </c>
      <c r="R40">
        <f t="shared" si="34"/>
      </c>
      <c r="S40">
        <f t="shared" si="34"/>
        <v>6</v>
      </c>
      <c r="T40">
        <f t="shared" si="34"/>
      </c>
      <c r="U40">
        <f t="shared" si="34"/>
      </c>
      <c r="V40">
        <f t="shared" si="34"/>
      </c>
      <c r="W40">
        <f t="shared" si="34"/>
      </c>
      <c r="X40">
        <f t="shared" si="39"/>
        <v>6</v>
      </c>
      <c r="Y40">
        <f t="shared" si="40"/>
        <v>0.6719637795919695</v>
      </c>
    </row>
    <row r="41" spans="1:25" ht="12">
      <c r="A41">
        <v>8</v>
      </c>
      <c r="B41">
        <f t="shared" si="35"/>
        <v>4.6822727378029185</v>
      </c>
      <c r="C41">
        <f>LN($B$1*$A41^$H$1+(1-$K$1)*$A41-C$4)+$E$1*C33</f>
        <v>4.989987044287131</v>
      </c>
      <c r="D41">
        <f aca="true" t="shared" si="46" ref="D41:L41">LN($B$1*$A41^$H$1+(1-$K$1)*$A41-D$4)+$E$1*D33</f>
        <v>5.172443291048033</v>
      </c>
      <c r="E41">
        <f t="shared" si="46"/>
        <v>5.260944661474827</v>
      </c>
      <c r="F41">
        <f t="shared" si="46"/>
        <v>5.3122329729189</v>
      </c>
      <c r="G41">
        <f t="shared" si="46"/>
        <v>5.340269971433487</v>
      </c>
      <c r="H41">
        <f t="shared" si="46"/>
        <v>5.354345444425952</v>
      </c>
      <c r="I41">
        <f t="shared" si="46"/>
        <v>5.35639374322076</v>
      </c>
      <c r="J41">
        <f t="shared" si="46"/>
        <v>5.350982139228646</v>
      </c>
      <c r="K41">
        <f t="shared" si="46"/>
        <v>5.337512534262754</v>
      </c>
      <c r="L41">
        <f t="shared" si="46"/>
        <v>5.317129869459443</v>
      </c>
      <c r="M41">
        <f t="shared" si="37"/>
        <v>5.35639374322076</v>
      </c>
      <c r="N41">
        <f t="shared" si="38"/>
      </c>
      <c r="O41">
        <f t="shared" si="34"/>
      </c>
      <c r="P41">
        <f t="shared" si="34"/>
      </c>
      <c r="Q41">
        <f t="shared" si="34"/>
      </c>
      <c r="R41">
        <f t="shared" si="34"/>
      </c>
      <c r="S41">
        <f t="shared" si="34"/>
      </c>
      <c r="T41">
        <f t="shared" si="34"/>
        <v>7</v>
      </c>
      <c r="U41">
        <f t="shared" si="34"/>
      </c>
      <c r="V41">
        <f t="shared" si="34"/>
      </c>
      <c r="W41">
        <f t="shared" si="34"/>
      </c>
      <c r="X41">
        <f t="shared" si="39"/>
        <v>7</v>
      </c>
      <c r="Y41">
        <f t="shared" si="40"/>
        <v>0.6741210054178417</v>
      </c>
    </row>
    <row r="42" spans="1:25" ht="12">
      <c r="A42">
        <v>9</v>
      </c>
      <c r="B42">
        <f t="shared" si="35"/>
        <v>4.756445463769576</v>
      </c>
      <c r="C42">
        <f>LN($B$1*$A42^$H$1+(1-$K$1)*$A42-C$4)+$E$1*C33</f>
        <v>5.050972482899487</v>
      </c>
      <c r="D42">
        <f aca="true" t="shared" si="47" ref="D42:L42">LN($B$1*$A42^$H$1+(1-$K$1)*$A42-D$4)+$E$1*D33</f>
        <v>5.23567709237091</v>
      </c>
      <c r="E42">
        <f t="shared" si="47"/>
        <v>5.326599014898571</v>
      </c>
      <c r="F42">
        <f t="shared" si="47"/>
        <v>5.380500643932983</v>
      </c>
      <c r="G42">
        <f t="shared" si="47"/>
        <v>5.411367717438411</v>
      </c>
      <c r="H42">
        <f t="shared" si="47"/>
        <v>5.428518170392611</v>
      </c>
      <c r="I42">
        <f t="shared" si="47"/>
        <v>5.433919598301264</v>
      </c>
      <c r="J42">
        <f t="shared" si="47"/>
        <v>5.432178822259775</v>
      </c>
      <c r="K42">
        <f t="shared" si="47"/>
        <v>5.422745169608211</v>
      </c>
      <c r="L42">
        <f t="shared" si="47"/>
        <v>5.4068209474176</v>
      </c>
      <c r="M42">
        <f t="shared" si="37"/>
        <v>5.433919598301264</v>
      </c>
      <c r="N42">
        <f t="shared" si="38"/>
      </c>
      <c r="O42">
        <f t="shared" si="34"/>
      </c>
      <c r="P42">
        <f t="shared" si="34"/>
      </c>
      <c r="Q42">
        <f t="shared" si="34"/>
      </c>
      <c r="R42">
        <f t="shared" si="34"/>
      </c>
      <c r="S42">
        <f t="shared" si="34"/>
      </c>
      <c r="T42">
        <f t="shared" si="34"/>
        <v>7</v>
      </c>
      <c r="U42">
        <f t="shared" si="34"/>
      </c>
      <c r="V42">
        <f t="shared" si="34"/>
      </c>
      <c r="W42">
        <f t="shared" si="34"/>
      </c>
      <c r="X42">
        <f t="shared" si="39"/>
        <v>7</v>
      </c>
      <c r="Y42">
        <f t="shared" si="40"/>
        <v>0.6774741345316881</v>
      </c>
    </row>
    <row r="43" spans="1:26" ht="12">
      <c r="A43">
        <v>10</v>
      </c>
      <c r="B43">
        <f t="shared" si="35"/>
        <v>4.8221773477272185</v>
      </c>
      <c r="C43">
        <f>LN($B$1*$A43^$H$1+(1-$K$1)*$A43-C$4)+$E$1*C33</f>
        <v>5.105420718380996</v>
      </c>
      <c r="D43">
        <f aca="true" t="shared" si="48" ref="D43:L43">LN($B$1*$A43^$H$1+(1-$K$1)*$A43-D$4)+$E$1*D33</f>
        <v>5.292016127414547</v>
      </c>
      <c r="E43">
        <f t="shared" si="48"/>
        <v>5.384964934448296</v>
      </c>
      <c r="F43">
        <f t="shared" si="48"/>
        <v>5.441044777503404</v>
      </c>
      <c r="G43">
        <f t="shared" si="48"/>
        <v>5.47425900519484</v>
      </c>
      <c r="H43">
        <f t="shared" si="48"/>
        <v>5.493946006975224</v>
      </c>
      <c r="I43">
        <f t="shared" si="48"/>
        <v>5.502097275066902</v>
      </c>
      <c r="J43">
        <f t="shared" si="48"/>
        <v>5.503347725754404</v>
      </c>
      <c r="K43">
        <f t="shared" si="48"/>
        <v>5.497179944893011</v>
      </c>
      <c r="L43">
        <f t="shared" si="48"/>
        <v>5.484835905288506</v>
      </c>
      <c r="M43">
        <f t="shared" si="37"/>
        <v>5.503347725754404</v>
      </c>
      <c r="N43">
        <f t="shared" si="38"/>
      </c>
      <c r="O43">
        <f t="shared" si="34"/>
      </c>
      <c r="P43">
        <f t="shared" si="34"/>
      </c>
      <c r="Q43">
        <f t="shared" si="34"/>
      </c>
      <c r="R43">
        <f t="shared" si="34"/>
      </c>
      <c r="S43">
        <f t="shared" si="34"/>
      </c>
      <c r="T43">
        <f t="shared" si="34"/>
      </c>
      <c r="U43">
        <f t="shared" si="34"/>
        <v>8</v>
      </c>
      <c r="V43">
        <f t="shared" si="34"/>
      </c>
      <c r="W43">
        <f t="shared" si="34"/>
      </c>
      <c r="X43">
        <f t="shared" si="39"/>
        <v>8</v>
      </c>
      <c r="Y43">
        <f t="shared" si="40"/>
        <v>0.6811703780271854</v>
      </c>
      <c r="Z43">
        <f>MAX(Y34:Y43)</f>
        <v>0.6811703780271854</v>
      </c>
    </row>
    <row r="45" spans="1:2" ht="12">
      <c r="A45" t="s">
        <v>9</v>
      </c>
      <c r="B45">
        <v>4</v>
      </c>
    </row>
    <row r="46" spans="2:12" ht="12">
      <c r="B46" t="s">
        <v>6</v>
      </c>
      <c r="C46">
        <v>1</v>
      </c>
      <c r="D46">
        <v>2</v>
      </c>
      <c r="E46">
        <f>D46+1</f>
        <v>3</v>
      </c>
      <c r="F46">
        <f aca="true" t="shared" si="49" ref="F46:K46">E46+1</f>
        <v>4</v>
      </c>
      <c r="G46">
        <f t="shared" si="49"/>
        <v>5</v>
      </c>
      <c r="H46">
        <f t="shared" si="49"/>
        <v>6</v>
      </c>
      <c r="I46">
        <f t="shared" si="49"/>
        <v>7</v>
      </c>
      <c r="J46">
        <f t="shared" si="49"/>
        <v>8</v>
      </c>
      <c r="K46">
        <f t="shared" si="49"/>
        <v>9</v>
      </c>
      <c r="L46">
        <f>K46+1</f>
        <v>10</v>
      </c>
    </row>
    <row r="47" spans="1:25" ht="12">
      <c r="A47" t="s">
        <v>0</v>
      </c>
      <c r="B47" t="s">
        <v>10</v>
      </c>
      <c r="C47">
        <f>B48</f>
        <v>3.982914123875542</v>
      </c>
      <c r="D47">
        <f>B49</f>
        <v>4.4414960727155846</v>
      </c>
      <c r="E47">
        <f>B50</f>
        <v>4.711708914116764</v>
      </c>
      <c r="F47">
        <f>B51</f>
        <v>4.900542093672421</v>
      </c>
      <c r="G47">
        <f>B52</f>
        <v>5.04669975858174</v>
      </c>
      <c r="H47">
        <f>B53</f>
        <v>5.167959219373275</v>
      </c>
      <c r="I47">
        <f>B54</f>
        <v>5.268814544336199</v>
      </c>
      <c r="J47">
        <f>B55</f>
        <v>5.35639374322076</v>
      </c>
      <c r="K47">
        <f>B56</f>
        <v>5.433919598301264</v>
      </c>
      <c r="L47">
        <f>B57</f>
        <v>5.503347725754404</v>
      </c>
      <c r="M47" t="s">
        <v>11</v>
      </c>
      <c r="X47" t="s">
        <v>8</v>
      </c>
      <c r="Y47" t="s">
        <v>12</v>
      </c>
    </row>
    <row r="48" spans="1:25" ht="12">
      <c r="A48">
        <v>1</v>
      </c>
      <c r="B48">
        <f>M34</f>
        <v>3.982914123875542</v>
      </c>
      <c r="C48">
        <f aca="true" t="shared" si="50" ref="C48:K48">LN($B$1*$A48^$H$1+(1-$K$1)*$A48-C$4)+$E$1*C47</f>
        <v>4.188681639273991</v>
      </c>
      <c r="D48">
        <f t="shared" si="50"/>
        <v>4.300189578037628</v>
      </c>
      <c r="E48">
        <f t="shared" si="50"/>
        <v>4.301764606113696</v>
      </c>
      <c r="F48">
        <f t="shared" si="50"/>
        <v>4.242030516064265</v>
      </c>
      <c r="G48">
        <f t="shared" si="50"/>
        <v>4.1327877917249705</v>
      </c>
      <c r="H48">
        <f t="shared" si="50"/>
        <v>3.970273970806528</v>
      </c>
      <c r="I48">
        <f t="shared" si="50"/>
        <v>3.733019560836209</v>
      </c>
      <c r="J48">
        <f t="shared" si="50"/>
        <v>3.3713440521703255</v>
      </c>
      <c r="K48">
        <f t="shared" si="50"/>
        <v>2.716959799150632</v>
      </c>
      <c r="L48">
        <v>-10</v>
      </c>
      <c r="M48">
        <f>MAX(C48:L48)</f>
        <v>4.301764606113696</v>
      </c>
      <c r="N48">
        <f>IF(C48=$M48,C$4,"")</f>
      </c>
      <c r="O48">
        <f aca="true" t="shared" si="51" ref="O48:W57">IF(D48=$M48,D$4,"")</f>
      </c>
      <c r="P48">
        <f t="shared" si="51"/>
        <v>3</v>
      </c>
      <c r="Q48">
        <f t="shared" si="51"/>
      </c>
      <c r="R48">
        <f t="shared" si="51"/>
      </c>
      <c r="S48">
        <f t="shared" si="51"/>
      </c>
      <c r="T48">
        <f t="shared" si="51"/>
      </c>
      <c r="U48">
        <f t="shared" si="51"/>
      </c>
      <c r="V48">
        <f t="shared" si="51"/>
      </c>
      <c r="W48">
        <f t="shared" si="51"/>
      </c>
      <c r="X48">
        <f>MIN(N48:W48)</f>
        <v>3</v>
      </c>
      <c r="Y48">
        <f>ABS(M48-B48)</f>
        <v>0.3188504822381537</v>
      </c>
    </row>
    <row r="49" spans="1:25" ht="12">
      <c r="A49">
        <v>2</v>
      </c>
      <c r="B49">
        <f aca="true" t="shared" si="52" ref="B49:B57">M35</f>
        <v>4.4414960727155846</v>
      </c>
      <c r="C49">
        <f aca="true" t="shared" si="53" ref="C49:L49">LN($B$1*$A49^$H$1+(1-$K$1)*$A49-C$4)+$E$1*C47</f>
        <v>4.567280590230153</v>
      </c>
      <c r="D49">
        <f t="shared" si="53"/>
        <v>4.717429722805246</v>
      </c>
      <c r="E49">
        <f t="shared" si="53"/>
        <v>4.766588380879725</v>
      </c>
      <c r="F49">
        <f t="shared" si="53"/>
        <v>4.766969636603452</v>
      </c>
      <c r="G49">
        <f t="shared" si="53"/>
        <v>4.7362438943267575</v>
      </c>
      <c r="H49">
        <f t="shared" si="53"/>
        <v>4.681032116928</v>
      </c>
      <c r="I49">
        <f t="shared" si="53"/>
        <v>4.600419110761141</v>
      </c>
      <c r="J49">
        <f t="shared" si="53"/>
        <v>4.4933693747481245</v>
      </c>
      <c r="K49">
        <f t="shared" si="53"/>
        <v>4.354428283323462</v>
      </c>
      <c r="L49">
        <f t="shared" si="53"/>
        <v>4.172885368851705</v>
      </c>
      <c r="M49">
        <f aca="true" t="shared" si="54" ref="M49:M57">MAX(C49:L49)</f>
        <v>4.766969636603452</v>
      </c>
      <c r="N49">
        <f aca="true" t="shared" si="55" ref="N49:N57">IF(C49=$M49,C$4,"")</f>
      </c>
      <c r="O49">
        <f t="shared" si="51"/>
      </c>
      <c r="P49">
        <f t="shared" si="51"/>
      </c>
      <c r="Q49">
        <f t="shared" si="51"/>
        <v>4</v>
      </c>
      <c r="R49">
        <f t="shared" si="51"/>
      </c>
      <c r="S49">
        <f t="shared" si="51"/>
      </c>
      <c r="T49">
        <f t="shared" si="51"/>
      </c>
      <c r="U49">
        <f t="shared" si="51"/>
      </c>
      <c r="V49">
        <f t="shared" si="51"/>
      </c>
      <c r="W49">
        <f t="shared" si="51"/>
      </c>
      <c r="X49">
        <f aca="true" t="shared" si="56" ref="X49:X57">MIN(N49:W49)</f>
        <v>4</v>
      </c>
      <c r="Y49">
        <f aca="true" t="shared" si="57" ref="Y49:Y57">ABS(M49-B49)</f>
        <v>0.32547356388786763</v>
      </c>
    </row>
    <row r="50" spans="1:25" ht="12">
      <c r="A50">
        <v>3</v>
      </c>
      <c r="B50">
        <f t="shared" si="52"/>
        <v>4.711708914116764</v>
      </c>
      <c r="C50">
        <f>LN($B$1*$A50^$H$1+(1-$K$1)*$A50-C$4)+$E$1*C47</f>
        <v>4.783879543077911</v>
      </c>
      <c r="D50">
        <f aca="true" t="shared" si="58" ref="D50:L50">LN($B$1*$A50^$H$1+(1-$K$1)*$A50-D$4)+$E$1*D47</f>
        <v>4.949940364329767</v>
      </c>
      <c r="E50">
        <f t="shared" si="58"/>
        <v>5.01754709810734</v>
      </c>
      <c r="F50">
        <f t="shared" si="58"/>
        <v>5.039575855041475</v>
      </c>
      <c r="G50">
        <f t="shared" si="58"/>
        <v>5.0346150764557045</v>
      </c>
      <c r="H50">
        <f t="shared" si="58"/>
        <v>5.010595564465838</v>
      </c>
      <c r="I50">
        <f t="shared" si="58"/>
        <v>4.9685402631500395</v>
      </c>
      <c r="J50">
        <f t="shared" si="58"/>
        <v>4.910414013380896</v>
      </c>
      <c r="K50">
        <f t="shared" si="58"/>
        <v>4.835683118908765</v>
      </c>
      <c r="L50">
        <f t="shared" si="58"/>
        <v>4.742353597688812</v>
      </c>
      <c r="M50">
        <f t="shared" si="54"/>
        <v>5.039575855041475</v>
      </c>
      <c r="N50">
        <f t="shared" si="55"/>
      </c>
      <c r="O50">
        <f t="shared" si="51"/>
      </c>
      <c r="P50">
        <f t="shared" si="51"/>
      </c>
      <c r="Q50">
        <f t="shared" si="51"/>
        <v>4</v>
      </c>
      <c r="R50">
        <f t="shared" si="51"/>
      </c>
      <c r="S50">
        <f t="shared" si="51"/>
      </c>
      <c r="T50">
        <f t="shared" si="51"/>
      </c>
      <c r="U50">
        <f t="shared" si="51"/>
      </c>
      <c r="V50">
        <f t="shared" si="51"/>
      </c>
      <c r="W50">
        <f t="shared" si="51"/>
      </c>
      <c r="X50">
        <f t="shared" si="56"/>
        <v>4</v>
      </c>
      <c r="Y50">
        <f t="shared" si="57"/>
        <v>0.3278669409247108</v>
      </c>
    </row>
    <row r="51" spans="1:25" ht="12">
      <c r="A51">
        <v>4</v>
      </c>
      <c r="B51">
        <f t="shared" si="52"/>
        <v>4.900542093672421</v>
      </c>
      <c r="C51">
        <f>LN($B$1*$A51^$H$1+(1-$K$1)*$A51-C$4)+$E$1*C47</f>
        <v>4.935896041104211</v>
      </c>
      <c r="D51">
        <f aca="true" t="shared" si="59" ref="D51:L51">LN($B$1*$A51^$H$1+(1-$K$1)*$A51-D$4)+$E$1*D47</f>
        <v>5.111119794253957</v>
      </c>
      <c r="E51">
        <f t="shared" si="59"/>
        <v>5.189067801114598</v>
      </c>
      <c r="F51">
        <f t="shared" si="59"/>
        <v>5.222859769075992</v>
      </c>
      <c r="G51">
        <f t="shared" si="59"/>
        <v>5.23140008039308</v>
      </c>
      <c r="H51">
        <f t="shared" si="59"/>
        <v>5.223036939301895</v>
      </c>
      <c r="I51">
        <f t="shared" si="59"/>
        <v>5.199356629629636</v>
      </c>
      <c r="J51">
        <f t="shared" si="59"/>
        <v>5.16310352139838</v>
      </c>
      <c r="K51">
        <f t="shared" si="59"/>
        <v>5.114855071949003</v>
      </c>
      <c r="L51">
        <f t="shared" si="59"/>
        <v>5.054258955871248</v>
      </c>
      <c r="M51">
        <f t="shared" si="54"/>
        <v>5.23140008039308</v>
      </c>
      <c r="N51">
        <f t="shared" si="55"/>
      </c>
      <c r="O51">
        <f t="shared" si="51"/>
      </c>
      <c r="P51">
        <f t="shared" si="51"/>
      </c>
      <c r="Q51">
        <f t="shared" si="51"/>
      </c>
      <c r="R51">
        <f t="shared" si="51"/>
        <v>5</v>
      </c>
      <c r="S51">
        <f t="shared" si="51"/>
      </c>
      <c r="T51">
        <f t="shared" si="51"/>
      </c>
      <c r="U51">
        <f t="shared" si="51"/>
      </c>
      <c r="V51">
        <f t="shared" si="51"/>
      </c>
      <c r="W51">
        <f t="shared" si="51"/>
      </c>
      <c r="X51">
        <f t="shared" si="56"/>
        <v>5</v>
      </c>
      <c r="Y51">
        <f t="shared" si="57"/>
        <v>0.3308579867206589</v>
      </c>
    </row>
    <row r="52" spans="1:25" ht="12">
      <c r="A52">
        <v>5</v>
      </c>
      <c r="B52">
        <f t="shared" si="52"/>
        <v>5.04669975858174</v>
      </c>
      <c r="C52">
        <f>LN($B$1*$A52^$H$1+(1-$K$1)*$A52-C$4)+$E$1*C47</f>
        <v>5.053008900195557</v>
      </c>
      <c r="D52">
        <f aca="true" t="shared" si="60" ref="D52:L52">LN($B$1*$A52^$H$1+(1-$K$1)*$A52-D$4)+$E$1*D47</f>
        <v>5.23435361525279</v>
      </c>
      <c r="E52">
        <f t="shared" si="60"/>
        <v>5.319098650635322</v>
      </c>
      <c r="F52">
        <f t="shared" si="60"/>
        <v>5.360482456125175</v>
      </c>
      <c r="G52">
        <f t="shared" si="60"/>
        <v>5.377557745302399</v>
      </c>
      <c r="H52">
        <f t="shared" si="60"/>
        <v>5.37886049103701</v>
      </c>
      <c r="I52">
        <f t="shared" si="60"/>
        <v>5.366218255093109</v>
      </c>
      <c r="J52">
        <f t="shared" si="60"/>
        <v>5.342690772201822</v>
      </c>
      <c r="K52">
        <f t="shared" si="60"/>
        <v>5.3092758473268375</v>
      </c>
      <c r="L52">
        <f t="shared" si="60"/>
        <v>5.266194311371589</v>
      </c>
      <c r="M52">
        <f t="shared" si="54"/>
        <v>5.37886049103701</v>
      </c>
      <c r="N52">
        <f t="shared" si="55"/>
      </c>
      <c r="O52">
        <f t="shared" si="51"/>
      </c>
      <c r="P52">
        <f t="shared" si="51"/>
      </c>
      <c r="Q52">
        <f t="shared" si="51"/>
      </c>
      <c r="R52">
        <f t="shared" si="51"/>
      </c>
      <c r="S52">
        <f t="shared" si="51"/>
        <v>6</v>
      </c>
      <c r="T52">
        <f t="shared" si="51"/>
      </c>
      <c r="U52">
        <f t="shared" si="51"/>
      </c>
      <c r="V52">
        <f t="shared" si="51"/>
      </c>
      <c r="W52">
        <f t="shared" si="51"/>
      </c>
      <c r="X52">
        <f t="shared" si="56"/>
        <v>6</v>
      </c>
      <c r="Y52">
        <f t="shared" si="57"/>
        <v>0.3321607324552698</v>
      </c>
    </row>
    <row r="53" spans="1:25" ht="12">
      <c r="A53">
        <v>6</v>
      </c>
      <c r="B53">
        <f t="shared" si="52"/>
        <v>5.167959219373275</v>
      </c>
      <c r="C53">
        <f>LN($B$1*$A53^$H$1+(1-$K$1)*$A53-C$4)+$E$1*C47</f>
        <v>5.148240328781032</v>
      </c>
      <c r="D53">
        <f aca="true" t="shared" si="61" ref="D53:L53">LN($B$1*$A53^$H$1+(1-$K$1)*$A53-D$4)+$E$1*D47</f>
        <v>5.334036538864217</v>
      </c>
      <c r="E53">
        <f t="shared" si="61"/>
        <v>5.423670035086973</v>
      </c>
      <c r="F53">
        <f t="shared" si="61"/>
        <v>5.470446996038918</v>
      </c>
      <c r="G53">
        <f t="shared" si="61"/>
        <v>5.493502640251306</v>
      </c>
      <c r="H53">
        <f t="shared" si="61"/>
        <v>5.501474489015248</v>
      </c>
      <c r="I53">
        <f t="shared" si="61"/>
        <v>5.496316535028682</v>
      </c>
      <c r="J53">
        <f t="shared" si="61"/>
        <v>5.48124795789219</v>
      </c>
      <c r="K53">
        <f t="shared" si="61"/>
        <v>5.457470570673808</v>
      </c>
      <c r="L53">
        <f t="shared" si="61"/>
        <v>5.425470548843015</v>
      </c>
      <c r="M53">
        <f t="shared" si="54"/>
        <v>5.501474489015248</v>
      </c>
      <c r="N53">
        <f t="shared" si="55"/>
      </c>
      <c r="O53">
        <f t="shared" si="51"/>
      </c>
      <c r="P53">
        <f t="shared" si="51"/>
      </c>
      <c r="Q53">
        <f t="shared" si="51"/>
      </c>
      <c r="R53">
        <f t="shared" si="51"/>
      </c>
      <c r="S53">
        <f t="shared" si="51"/>
        <v>6</v>
      </c>
      <c r="T53">
        <f t="shared" si="51"/>
      </c>
      <c r="U53">
        <f t="shared" si="51"/>
      </c>
      <c r="V53">
        <f t="shared" si="51"/>
      </c>
      <c r="W53">
        <f t="shared" si="51"/>
      </c>
      <c r="X53">
        <f t="shared" si="56"/>
        <v>6</v>
      </c>
      <c r="Y53">
        <f t="shared" si="57"/>
        <v>0.333515269641973</v>
      </c>
    </row>
    <row r="54" spans="1:25" ht="12">
      <c r="A54">
        <v>7</v>
      </c>
      <c r="B54">
        <f t="shared" si="52"/>
        <v>5.268814544336199</v>
      </c>
      <c r="C54">
        <f>LN($B$1*$A54^$H$1+(1-$K$1)*$A54-C$4)+$E$1*C47</f>
        <v>5.228467972002634</v>
      </c>
      <c r="D54">
        <f aca="true" t="shared" si="62" ref="D54:L54">LN($B$1*$A54^$H$1+(1-$K$1)*$A54-D$4)+$E$1*D47</f>
        <v>5.417685489765397</v>
      </c>
      <c r="E54">
        <f t="shared" si="62"/>
        <v>5.511045289150916</v>
      </c>
      <c r="F54">
        <f t="shared" si="62"/>
        <v>5.561896264755368</v>
      </c>
      <c r="G54">
        <f t="shared" si="62"/>
        <v>5.589424724906206</v>
      </c>
      <c r="H54">
        <f t="shared" si="62"/>
        <v>5.602329813978172</v>
      </c>
      <c r="I54">
        <f t="shared" si="62"/>
        <v>5.6026405458286535</v>
      </c>
      <c r="J54">
        <f t="shared" si="62"/>
        <v>5.59366837387668</v>
      </c>
      <c r="K54">
        <f t="shared" si="62"/>
        <v>5.576729905892035</v>
      </c>
      <c r="L54">
        <f t="shared" si="62"/>
        <v>5.552455959873322</v>
      </c>
      <c r="M54">
        <f t="shared" si="54"/>
        <v>5.6026405458286535</v>
      </c>
      <c r="N54">
        <f t="shared" si="55"/>
      </c>
      <c r="O54">
        <f t="shared" si="51"/>
      </c>
      <c r="P54">
        <f t="shared" si="51"/>
      </c>
      <c r="Q54">
        <f t="shared" si="51"/>
      </c>
      <c r="R54">
        <f t="shared" si="51"/>
      </c>
      <c r="S54">
        <f t="shared" si="51"/>
      </c>
      <c r="T54">
        <f t="shared" si="51"/>
        <v>7</v>
      </c>
      <c r="U54">
        <f t="shared" si="51"/>
      </c>
      <c r="V54">
        <f t="shared" si="51"/>
      </c>
      <c r="W54">
        <f t="shared" si="51"/>
      </c>
      <c r="X54">
        <f t="shared" si="56"/>
        <v>7</v>
      </c>
      <c r="Y54">
        <f t="shared" si="57"/>
        <v>0.33382600149245434</v>
      </c>
    </row>
    <row r="55" spans="1:25" ht="12">
      <c r="A55">
        <v>8</v>
      </c>
      <c r="B55">
        <f t="shared" si="52"/>
        <v>5.35639374322076</v>
      </c>
      <c r="C55">
        <f>LN($B$1*$A55^$H$1+(1-$K$1)*$A55-C$4)+$E$1*C47</f>
        <v>5.297767453311888</v>
      </c>
      <c r="D55">
        <f aca="true" t="shared" si="63" ref="D55:L55">LN($B$1*$A55^$H$1+(1-$K$1)*$A55-D$4)+$E$1*D47</f>
        <v>5.489718745210119</v>
      </c>
      <c r="E55">
        <f t="shared" si="63"/>
        <v>5.5860369696389665</v>
      </c>
      <c r="F55">
        <f t="shared" si="63"/>
        <v>5.64009991384361</v>
      </c>
      <c r="G55">
        <f t="shared" si="63"/>
        <v>5.671127958154146</v>
      </c>
      <c r="H55">
        <f t="shared" si="63"/>
        <v>5.687860714067925</v>
      </c>
      <c r="I55">
        <f t="shared" si="63"/>
        <v>5.692375633016745</v>
      </c>
      <c r="J55">
        <f t="shared" si="63"/>
        <v>5.6880426419375665</v>
      </c>
      <c r="K55">
        <f t="shared" si="63"/>
        <v>5.676249601528598</v>
      </c>
      <c r="L55">
        <f t="shared" si="63"/>
        <v>5.657715058473035</v>
      </c>
      <c r="M55">
        <f t="shared" si="54"/>
        <v>5.692375633016745</v>
      </c>
      <c r="N55">
        <f t="shared" si="55"/>
      </c>
      <c r="O55">
        <f t="shared" si="51"/>
      </c>
      <c r="P55">
        <f t="shared" si="51"/>
      </c>
      <c r="Q55">
        <f t="shared" si="51"/>
      </c>
      <c r="R55">
        <f t="shared" si="51"/>
      </c>
      <c r="S55">
        <f t="shared" si="51"/>
      </c>
      <c r="T55">
        <f t="shared" si="51"/>
        <v>7</v>
      </c>
      <c r="U55">
        <f t="shared" si="51"/>
      </c>
      <c r="V55">
        <f t="shared" si="51"/>
      </c>
      <c r="W55">
        <f t="shared" si="51"/>
      </c>
      <c r="X55">
        <f t="shared" si="56"/>
        <v>7</v>
      </c>
      <c r="Y55">
        <f t="shared" si="57"/>
        <v>0.33598188979598476</v>
      </c>
    </row>
    <row r="56" spans="1:25" ht="12">
      <c r="A56">
        <v>9</v>
      </c>
      <c r="B56">
        <f t="shared" si="52"/>
        <v>5.433919598301264</v>
      </c>
      <c r="C56">
        <f>LN($B$1*$A56^$H$1+(1-$K$1)*$A56-C$4)+$E$1*C47</f>
        <v>5.3587528919242455</v>
      </c>
      <c r="D56">
        <f aca="true" t="shared" si="64" ref="D56:L56">LN($B$1*$A56^$H$1+(1-$K$1)*$A56-D$4)+$E$1*D47</f>
        <v>5.552952546532996</v>
      </c>
      <c r="E56">
        <f t="shared" si="64"/>
        <v>5.651691323062711</v>
      </c>
      <c r="F56">
        <f t="shared" si="64"/>
        <v>5.708367584857692</v>
      </c>
      <c r="G56">
        <f t="shared" si="64"/>
        <v>5.74222570415907</v>
      </c>
      <c r="H56">
        <f t="shared" si="64"/>
        <v>5.762033440034584</v>
      </c>
      <c r="I56">
        <f t="shared" si="64"/>
        <v>5.769901488097249</v>
      </c>
      <c r="J56">
        <f t="shared" si="64"/>
        <v>5.769239324968696</v>
      </c>
      <c r="K56">
        <f t="shared" si="64"/>
        <v>5.7614822368740555</v>
      </c>
      <c r="L56">
        <f t="shared" si="64"/>
        <v>5.747406136431193</v>
      </c>
      <c r="M56">
        <f t="shared" si="54"/>
        <v>5.769901488097249</v>
      </c>
      <c r="N56">
        <f t="shared" si="55"/>
      </c>
      <c r="O56">
        <f t="shared" si="51"/>
      </c>
      <c r="P56">
        <f t="shared" si="51"/>
      </c>
      <c r="Q56">
        <f t="shared" si="51"/>
      </c>
      <c r="R56">
        <f t="shared" si="51"/>
      </c>
      <c r="S56">
        <f t="shared" si="51"/>
      </c>
      <c r="T56">
        <f t="shared" si="51"/>
        <v>7</v>
      </c>
      <c r="U56">
        <f t="shared" si="51"/>
      </c>
      <c r="V56">
        <f t="shared" si="51"/>
      </c>
      <c r="W56">
        <f t="shared" si="51"/>
      </c>
      <c r="X56">
        <f t="shared" si="56"/>
        <v>7</v>
      </c>
      <c r="Y56">
        <f t="shared" si="57"/>
        <v>0.33598188979598476</v>
      </c>
    </row>
    <row r="57" spans="1:26" ht="12">
      <c r="A57">
        <v>10</v>
      </c>
      <c r="B57">
        <f t="shared" si="52"/>
        <v>5.503347725754404</v>
      </c>
      <c r="C57">
        <f>LN($B$1*$A57^$H$1+(1-$K$1)*$A57-C$4)+$E$1*C47</f>
        <v>5.413201127405754</v>
      </c>
      <c r="D57">
        <f aca="true" t="shared" si="65" ref="D57:L57">LN($B$1*$A57^$H$1+(1-$K$1)*$A57-D$4)+$E$1*D47</f>
        <v>5.609291581576633</v>
      </c>
      <c r="E57">
        <f t="shared" si="65"/>
        <v>5.710057242612436</v>
      </c>
      <c r="F57">
        <f t="shared" si="65"/>
        <v>5.7689117184281145</v>
      </c>
      <c r="G57">
        <f t="shared" si="65"/>
        <v>5.805116991915499</v>
      </c>
      <c r="H57">
        <f t="shared" si="65"/>
        <v>5.827461276617197</v>
      </c>
      <c r="I57">
        <f t="shared" si="65"/>
        <v>5.8380791648628865</v>
      </c>
      <c r="J57">
        <f t="shared" si="65"/>
        <v>5.840408228463325</v>
      </c>
      <c r="K57">
        <f t="shared" si="65"/>
        <v>5.835917012158855</v>
      </c>
      <c r="L57">
        <f t="shared" si="65"/>
        <v>5.825421094302099</v>
      </c>
      <c r="M57">
        <f t="shared" si="54"/>
        <v>5.840408228463325</v>
      </c>
      <c r="N57">
        <f t="shared" si="55"/>
      </c>
      <c r="O57">
        <f t="shared" si="51"/>
      </c>
      <c r="P57">
        <f t="shared" si="51"/>
      </c>
      <c r="Q57">
        <f t="shared" si="51"/>
      </c>
      <c r="R57">
        <f t="shared" si="51"/>
      </c>
      <c r="S57">
        <f t="shared" si="51"/>
      </c>
      <c r="T57">
        <f t="shared" si="51"/>
      </c>
      <c r="U57">
        <f t="shared" si="51"/>
        <v>8</v>
      </c>
      <c r="V57">
        <f t="shared" si="51"/>
      </c>
      <c r="W57">
        <f t="shared" si="51"/>
      </c>
      <c r="X57">
        <f t="shared" si="56"/>
        <v>8</v>
      </c>
      <c r="Y57">
        <f t="shared" si="57"/>
        <v>0.33706050270892085</v>
      </c>
      <c r="Z57">
        <f>MAX(Y48:Y57)</f>
        <v>0.33706050270892085</v>
      </c>
    </row>
    <row r="59" spans="1:2" ht="12">
      <c r="A59" t="s">
        <v>9</v>
      </c>
      <c r="B59">
        <v>5</v>
      </c>
    </row>
    <row r="60" spans="2:12" ht="12">
      <c r="B60" t="s">
        <v>6</v>
      </c>
      <c r="C60">
        <v>1</v>
      </c>
      <c r="D60">
        <v>2</v>
      </c>
      <c r="E60">
        <f>D60+1</f>
        <v>3</v>
      </c>
      <c r="F60">
        <f aca="true" t="shared" si="66" ref="F60:K60">E60+1</f>
        <v>4</v>
      </c>
      <c r="G60">
        <f t="shared" si="66"/>
        <v>5</v>
      </c>
      <c r="H60">
        <f t="shared" si="66"/>
        <v>6</v>
      </c>
      <c r="I60">
        <f t="shared" si="66"/>
        <v>7</v>
      </c>
      <c r="J60">
        <f t="shared" si="66"/>
        <v>8</v>
      </c>
      <c r="K60">
        <f t="shared" si="66"/>
        <v>9</v>
      </c>
      <c r="L60">
        <f>K60+1</f>
        <v>10</v>
      </c>
    </row>
    <row r="61" spans="1:25" ht="12">
      <c r="A61" t="s">
        <v>0</v>
      </c>
      <c r="B61" t="s">
        <v>10</v>
      </c>
      <c r="C61">
        <f>B62</f>
        <v>4.301764606113696</v>
      </c>
      <c r="D61">
        <f>B63</f>
        <v>4.766969636603452</v>
      </c>
      <c r="E61">
        <f>B64</f>
        <v>5.039575855041475</v>
      </c>
      <c r="F61">
        <f>B65</f>
        <v>5.23140008039308</v>
      </c>
      <c r="G61">
        <f>B66</f>
        <v>5.37886049103701</v>
      </c>
      <c r="H61">
        <f>B67</f>
        <v>5.501474489015248</v>
      </c>
      <c r="I61">
        <f>B68</f>
        <v>5.6026405458286535</v>
      </c>
      <c r="J61">
        <f>B69</f>
        <v>5.692375633016745</v>
      </c>
      <c r="K61">
        <f>B70</f>
        <v>5.769901488097249</v>
      </c>
      <c r="L61">
        <f>B71</f>
        <v>5.840408228463325</v>
      </c>
      <c r="M61" t="s">
        <v>11</v>
      </c>
      <c r="X61" t="s">
        <v>8</v>
      </c>
      <c r="Y61" t="s">
        <v>12</v>
      </c>
    </row>
    <row r="62" spans="1:25" ht="12">
      <c r="A62">
        <v>1</v>
      </c>
      <c r="B62">
        <f>M48</f>
        <v>4.301764606113696</v>
      </c>
      <c r="C62">
        <f aca="true" t="shared" si="67" ref="C62:K62">LN($B$1*$A62^$H$1+(1-$K$1)*$A62-C$4)+$E$1*C61</f>
        <v>4.348106880393067</v>
      </c>
      <c r="D62">
        <f t="shared" si="67"/>
        <v>4.462926359981562</v>
      </c>
      <c r="E62">
        <f t="shared" si="67"/>
        <v>4.465698076576051</v>
      </c>
      <c r="F62">
        <f t="shared" si="67"/>
        <v>4.407459509424594</v>
      </c>
      <c r="G62">
        <f t="shared" si="67"/>
        <v>4.298868157952605</v>
      </c>
      <c r="H62">
        <f t="shared" si="67"/>
        <v>4.137031605627515</v>
      </c>
      <c r="I62">
        <f t="shared" si="67"/>
        <v>3.8999325615824363</v>
      </c>
      <c r="J62">
        <f t="shared" si="67"/>
        <v>3.539334997068318</v>
      </c>
      <c r="K62">
        <f t="shared" si="67"/>
        <v>2.8849507440486244</v>
      </c>
      <c r="L62">
        <v>-10</v>
      </c>
      <c r="M62">
        <f>MAX(C62:L62)</f>
        <v>4.465698076576051</v>
      </c>
      <c r="N62">
        <f>IF(C62=$M62,C$4,"")</f>
      </c>
      <c r="O62">
        <f aca="true" t="shared" si="68" ref="O62:W71">IF(D62=$M62,D$4,"")</f>
      </c>
      <c r="P62">
        <f t="shared" si="68"/>
        <v>3</v>
      </c>
      <c r="Q62">
        <f t="shared" si="68"/>
      </c>
      <c r="R62">
        <f t="shared" si="68"/>
      </c>
      <c r="S62">
        <f t="shared" si="68"/>
      </c>
      <c r="T62">
        <f t="shared" si="68"/>
      </c>
      <c r="U62">
        <f t="shared" si="68"/>
      </c>
      <c r="V62">
        <f t="shared" si="68"/>
      </c>
      <c r="W62">
        <f t="shared" si="68"/>
      </c>
      <c r="X62">
        <f>MIN(N62:W62)</f>
        <v>3</v>
      </c>
      <c r="Y62">
        <f>ABS(M62-B62)</f>
        <v>0.1639334704623554</v>
      </c>
    </row>
    <row r="63" spans="1:25" ht="12">
      <c r="A63">
        <v>2</v>
      </c>
      <c r="B63">
        <f aca="true" t="shared" si="69" ref="B63:B71">M49</f>
        <v>4.766969636603452</v>
      </c>
      <c r="C63">
        <f aca="true" t="shared" si="70" ref="C63:L63">LN($B$1*$A63^$H$1+(1-$K$1)*$A63-C$4)+$E$1*C61</f>
        <v>4.72670583134923</v>
      </c>
      <c r="D63">
        <f t="shared" si="70"/>
        <v>4.88016650474918</v>
      </c>
      <c r="E63">
        <f t="shared" si="70"/>
        <v>4.93052185134208</v>
      </c>
      <c r="F63">
        <f t="shared" si="70"/>
        <v>4.932398629963782</v>
      </c>
      <c r="G63">
        <f t="shared" si="70"/>
        <v>4.902324260554392</v>
      </c>
      <c r="H63">
        <f t="shared" si="70"/>
        <v>4.847789751748985</v>
      </c>
      <c r="I63">
        <f t="shared" si="70"/>
        <v>4.767332111507368</v>
      </c>
      <c r="J63">
        <f t="shared" si="70"/>
        <v>4.661360319646117</v>
      </c>
      <c r="K63">
        <f t="shared" si="70"/>
        <v>4.522419228221454</v>
      </c>
      <c r="L63">
        <f t="shared" si="70"/>
        <v>4.341415620206165</v>
      </c>
      <c r="M63">
        <f aca="true" t="shared" si="71" ref="M63:M71">MAX(C63:L63)</f>
        <v>4.932398629963782</v>
      </c>
      <c r="N63">
        <f aca="true" t="shared" si="72" ref="N63:N71">IF(C63=$M63,C$4,"")</f>
      </c>
      <c r="O63">
        <f t="shared" si="68"/>
      </c>
      <c r="P63">
        <f t="shared" si="68"/>
      </c>
      <c r="Q63">
        <f t="shared" si="68"/>
        <v>4</v>
      </c>
      <c r="R63">
        <f t="shared" si="68"/>
      </c>
      <c r="S63">
        <f t="shared" si="68"/>
      </c>
      <c r="T63">
        <f t="shared" si="68"/>
      </c>
      <c r="U63">
        <f t="shared" si="68"/>
      </c>
      <c r="V63">
        <f t="shared" si="68"/>
      </c>
      <c r="W63">
        <f t="shared" si="68"/>
      </c>
      <c r="X63">
        <f aca="true" t="shared" si="73" ref="X63:X71">MIN(N63:W63)</f>
        <v>4</v>
      </c>
      <c r="Y63">
        <f aca="true" t="shared" si="74" ref="Y63:Y71">ABS(M63-B63)</f>
        <v>0.16542899336032946</v>
      </c>
    </row>
    <row r="64" spans="1:25" ht="12">
      <c r="A64">
        <v>3</v>
      </c>
      <c r="B64">
        <f t="shared" si="69"/>
        <v>5.039575855041475</v>
      </c>
      <c r="C64">
        <f>LN($B$1*$A64^$H$1+(1-$K$1)*$A64-C$4)+$E$1*C61</f>
        <v>4.943304784196988</v>
      </c>
      <c r="D64">
        <f aca="true" t="shared" si="75" ref="D64:L64">LN($B$1*$A64^$H$1+(1-$K$1)*$A64-D$4)+$E$1*D61</f>
        <v>5.1126771462737</v>
      </c>
      <c r="E64">
        <f t="shared" si="75"/>
        <v>5.181480568569695</v>
      </c>
      <c r="F64">
        <f t="shared" si="75"/>
        <v>5.2050048484018046</v>
      </c>
      <c r="G64">
        <f t="shared" si="75"/>
        <v>5.20069544268334</v>
      </c>
      <c r="H64">
        <f t="shared" si="75"/>
        <v>5.177353199286824</v>
      </c>
      <c r="I64">
        <f t="shared" si="75"/>
        <v>5.135453263896267</v>
      </c>
      <c r="J64">
        <f t="shared" si="75"/>
        <v>5.078404958278888</v>
      </c>
      <c r="K64">
        <f t="shared" si="75"/>
        <v>5.003674063806757</v>
      </c>
      <c r="L64">
        <f t="shared" si="75"/>
        <v>4.910883849043272</v>
      </c>
      <c r="M64">
        <f t="shared" si="71"/>
        <v>5.2050048484018046</v>
      </c>
      <c r="N64">
        <f t="shared" si="72"/>
      </c>
      <c r="O64">
        <f t="shared" si="68"/>
      </c>
      <c r="P64">
        <f t="shared" si="68"/>
      </c>
      <c r="Q64">
        <f t="shared" si="68"/>
        <v>4</v>
      </c>
      <c r="R64">
        <f t="shared" si="68"/>
      </c>
      <c r="S64">
        <f t="shared" si="68"/>
      </c>
      <c r="T64">
        <f t="shared" si="68"/>
      </c>
      <c r="U64">
        <f t="shared" si="68"/>
      </c>
      <c r="V64">
        <f t="shared" si="68"/>
      </c>
      <c r="W64">
        <f t="shared" si="68"/>
      </c>
      <c r="X64">
        <f t="shared" si="73"/>
        <v>4</v>
      </c>
      <c r="Y64">
        <f t="shared" si="74"/>
        <v>0.16542899336032946</v>
      </c>
    </row>
    <row r="65" spans="1:25" ht="12">
      <c r="A65">
        <v>4</v>
      </c>
      <c r="B65">
        <f t="shared" si="69"/>
        <v>5.23140008039308</v>
      </c>
      <c r="C65">
        <f>LN($B$1*$A65^$H$1+(1-$K$1)*$A65-C$4)+$E$1*C61</f>
        <v>5.0953212822232885</v>
      </c>
      <c r="D65">
        <f aca="true" t="shared" si="76" ref="D65:L65">LN($B$1*$A65^$H$1+(1-$K$1)*$A65-D$4)+$E$1*D61</f>
        <v>5.273856576197891</v>
      </c>
      <c r="E65">
        <f t="shared" si="76"/>
        <v>5.353001271576954</v>
      </c>
      <c r="F65">
        <f t="shared" si="76"/>
        <v>5.388288762436321</v>
      </c>
      <c r="G65">
        <f t="shared" si="76"/>
        <v>5.397480446620715</v>
      </c>
      <c r="H65">
        <f t="shared" si="76"/>
        <v>5.389794574122883</v>
      </c>
      <c r="I65">
        <f t="shared" si="76"/>
        <v>5.3662696303758635</v>
      </c>
      <c r="J65">
        <f t="shared" si="76"/>
        <v>5.331094466296372</v>
      </c>
      <c r="K65">
        <f t="shared" si="76"/>
        <v>5.282846016846995</v>
      </c>
      <c r="L65">
        <f t="shared" si="76"/>
        <v>5.222789207225708</v>
      </c>
      <c r="M65">
        <f t="shared" si="71"/>
        <v>5.397480446620715</v>
      </c>
      <c r="N65">
        <f t="shared" si="72"/>
      </c>
      <c r="O65">
        <f t="shared" si="68"/>
      </c>
      <c r="P65">
        <f t="shared" si="68"/>
      </c>
      <c r="Q65">
        <f t="shared" si="68"/>
      </c>
      <c r="R65">
        <f t="shared" si="68"/>
        <v>5</v>
      </c>
      <c r="S65">
        <f t="shared" si="68"/>
      </c>
      <c r="T65">
        <f t="shared" si="68"/>
      </c>
      <c r="U65">
        <f t="shared" si="68"/>
      </c>
      <c r="V65">
        <f t="shared" si="68"/>
      </c>
      <c r="W65">
        <f t="shared" si="68"/>
      </c>
      <c r="X65">
        <f t="shared" si="73"/>
        <v>5</v>
      </c>
      <c r="Y65">
        <f t="shared" si="74"/>
        <v>0.16608036622763578</v>
      </c>
    </row>
    <row r="66" spans="1:25" ht="12">
      <c r="A66">
        <v>5</v>
      </c>
      <c r="B66">
        <f t="shared" si="69"/>
        <v>5.37886049103701</v>
      </c>
      <c r="C66">
        <f>LN($B$1*$A66^$H$1+(1-$K$1)*$A66-C$4)+$E$1*C61</f>
        <v>5.212434141314634</v>
      </c>
      <c r="D66">
        <f aca="true" t="shared" si="77" ref="D66:L66">LN($B$1*$A66^$H$1+(1-$K$1)*$A66-D$4)+$E$1*D61</f>
        <v>5.397090397196723</v>
      </c>
      <c r="E66">
        <f t="shared" si="77"/>
        <v>5.483032121097677</v>
      </c>
      <c r="F66">
        <f t="shared" si="77"/>
        <v>5.525911449485505</v>
      </c>
      <c r="G66">
        <f t="shared" si="77"/>
        <v>5.543638111530035</v>
      </c>
      <c r="H66">
        <f t="shared" si="77"/>
        <v>5.545618125857995</v>
      </c>
      <c r="I66">
        <f t="shared" si="77"/>
        <v>5.533131255839336</v>
      </c>
      <c r="J66">
        <f t="shared" si="77"/>
        <v>5.510681717099814</v>
      </c>
      <c r="K66">
        <f t="shared" si="77"/>
        <v>5.47726679222483</v>
      </c>
      <c r="L66">
        <f t="shared" si="77"/>
        <v>5.43472456272605</v>
      </c>
      <c r="M66">
        <f t="shared" si="71"/>
        <v>5.545618125857995</v>
      </c>
      <c r="N66">
        <f t="shared" si="72"/>
      </c>
      <c r="O66">
        <f t="shared" si="68"/>
      </c>
      <c r="P66">
        <f t="shared" si="68"/>
      </c>
      <c r="Q66">
        <f t="shared" si="68"/>
      </c>
      <c r="R66">
        <f t="shared" si="68"/>
      </c>
      <c r="S66">
        <f t="shared" si="68"/>
        <v>6</v>
      </c>
      <c r="T66">
        <f t="shared" si="68"/>
      </c>
      <c r="U66">
        <f t="shared" si="68"/>
      </c>
      <c r="V66">
        <f t="shared" si="68"/>
      </c>
      <c r="W66">
        <f t="shared" si="68"/>
      </c>
      <c r="X66">
        <f t="shared" si="73"/>
        <v>6</v>
      </c>
      <c r="Y66">
        <f t="shared" si="74"/>
        <v>0.1667576348209856</v>
      </c>
    </row>
    <row r="67" spans="1:25" ht="12">
      <c r="A67">
        <v>6</v>
      </c>
      <c r="B67">
        <f t="shared" si="69"/>
        <v>5.501474489015248</v>
      </c>
      <c r="C67">
        <f>LN($B$1*$A67^$H$1+(1-$K$1)*$A67-C$4)+$E$1*C61</f>
        <v>5.3076655699001085</v>
      </c>
      <c r="D67">
        <f aca="true" t="shared" si="78" ref="D67:L67">LN($B$1*$A67^$H$1+(1-$K$1)*$A67-D$4)+$E$1*D61</f>
        <v>5.496773320808151</v>
      </c>
      <c r="E67">
        <f t="shared" si="78"/>
        <v>5.587603505549328</v>
      </c>
      <c r="F67">
        <f t="shared" si="78"/>
        <v>5.635875989399247</v>
      </c>
      <c r="G67">
        <f t="shared" si="78"/>
        <v>5.659583006478941</v>
      </c>
      <c r="H67">
        <f t="shared" si="78"/>
        <v>5.668232123836234</v>
      </c>
      <c r="I67">
        <f t="shared" si="78"/>
        <v>5.663229535774909</v>
      </c>
      <c r="J67">
        <f t="shared" si="78"/>
        <v>5.649238902790183</v>
      </c>
      <c r="K67">
        <f t="shared" si="78"/>
        <v>5.6254615155718</v>
      </c>
      <c r="L67">
        <f t="shared" si="78"/>
        <v>5.594000800197476</v>
      </c>
      <c r="M67">
        <f t="shared" si="71"/>
        <v>5.668232123836234</v>
      </c>
      <c r="N67">
        <f t="shared" si="72"/>
      </c>
      <c r="O67">
        <f t="shared" si="68"/>
      </c>
      <c r="P67">
        <f t="shared" si="68"/>
      </c>
      <c r="Q67">
        <f t="shared" si="68"/>
      </c>
      <c r="R67">
        <f t="shared" si="68"/>
      </c>
      <c r="S67">
        <f t="shared" si="68"/>
        <v>6</v>
      </c>
      <c r="T67">
        <f t="shared" si="68"/>
      </c>
      <c r="U67">
        <f t="shared" si="68"/>
      </c>
      <c r="V67">
        <f t="shared" si="68"/>
      </c>
      <c r="W67">
        <f t="shared" si="68"/>
      </c>
      <c r="X67">
        <f t="shared" si="73"/>
        <v>6</v>
      </c>
      <c r="Y67">
        <f t="shared" si="74"/>
        <v>0.1667576348209865</v>
      </c>
    </row>
    <row r="68" spans="1:25" ht="12">
      <c r="A68">
        <v>7</v>
      </c>
      <c r="B68">
        <f t="shared" si="69"/>
        <v>5.6026405458286535</v>
      </c>
      <c r="C68">
        <f>LN($B$1*$A68^$H$1+(1-$K$1)*$A68-C$4)+$E$1*C61</f>
        <v>5.3878932131217105</v>
      </c>
      <c r="D68">
        <f aca="true" t="shared" si="79" ref="D68:L68">LN($B$1*$A68^$H$1+(1-$K$1)*$A68-D$4)+$E$1*D61</f>
        <v>5.580422271709331</v>
      </c>
      <c r="E68">
        <f t="shared" si="79"/>
        <v>5.674978759613271</v>
      </c>
      <c r="F68">
        <f t="shared" si="79"/>
        <v>5.727325258115697</v>
      </c>
      <c r="G68">
        <f t="shared" si="79"/>
        <v>5.755505091133841</v>
      </c>
      <c r="H68">
        <f t="shared" si="79"/>
        <v>5.769087448799159</v>
      </c>
      <c r="I68">
        <f t="shared" si="79"/>
        <v>5.769553546574881</v>
      </c>
      <c r="J68">
        <f t="shared" si="79"/>
        <v>5.761659318774672</v>
      </c>
      <c r="K68">
        <f t="shared" si="79"/>
        <v>5.744720850790028</v>
      </c>
      <c r="L68">
        <f t="shared" si="79"/>
        <v>5.720986211227783</v>
      </c>
      <c r="M68">
        <f t="shared" si="71"/>
        <v>5.769553546574881</v>
      </c>
      <c r="N68">
        <f t="shared" si="72"/>
      </c>
      <c r="O68">
        <f t="shared" si="68"/>
      </c>
      <c r="P68">
        <f t="shared" si="68"/>
      </c>
      <c r="Q68">
        <f t="shared" si="68"/>
      </c>
      <c r="R68">
        <f t="shared" si="68"/>
      </c>
      <c r="S68">
        <f t="shared" si="68"/>
      </c>
      <c r="T68">
        <f t="shared" si="68"/>
        <v>7</v>
      </c>
      <c r="U68">
        <f t="shared" si="68"/>
      </c>
      <c r="V68">
        <f t="shared" si="68"/>
      </c>
      <c r="W68">
        <f t="shared" si="68"/>
      </c>
      <c r="X68">
        <f t="shared" si="73"/>
        <v>7</v>
      </c>
      <c r="Y68">
        <f t="shared" si="74"/>
        <v>0.16691300074622717</v>
      </c>
    </row>
    <row r="69" spans="1:25" ht="12">
      <c r="A69">
        <v>8</v>
      </c>
      <c r="B69">
        <f t="shared" si="69"/>
        <v>5.692375633016745</v>
      </c>
      <c r="C69">
        <f>LN($B$1*$A69^$H$1+(1-$K$1)*$A69-C$4)+$E$1*C61</f>
        <v>5.457192694430965</v>
      </c>
      <c r="D69">
        <f aca="true" t="shared" si="80" ref="D69:L69">LN($B$1*$A69^$H$1+(1-$K$1)*$A69-D$4)+$E$1*D61</f>
        <v>5.6524555271540535</v>
      </c>
      <c r="E69">
        <f t="shared" si="80"/>
        <v>5.749970440101322</v>
      </c>
      <c r="F69">
        <f t="shared" si="80"/>
        <v>5.805528907203939</v>
      </c>
      <c r="G69">
        <f t="shared" si="80"/>
        <v>5.8372083243817805</v>
      </c>
      <c r="H69">
        <f t="shared" si="80"/>
        <v>5.854618348888912</v>
      </c>
      <c r="I69">
        <f t="shared" si="80"/>
        <v>5.859288633762972</v>
      </c>
      <c r="J69">
        <f t="shared" si="80"/>
        <v>5.856033586835559</v>
      </c>
      <c r="K69">
        <f t="shared" si="80"/>
        <v>5.84424054642659</v>
      </c>
      <c r="L69">
        <f t="shared" si="80"/>
        <v>5.826245309827495</v>
      </c>
      <c r="M69">
        <f t="shared" si="71"/>
        <v>5.859288633762972</v>
      </c>
      <c r="N69">
        <f t="shared" si="72"/>
      </c>
      <c r="O69">
        <f t="shared" si="68"/>
      </c>
      <c r="P69">
        <f t="shared" si="68"/>
      </c>
      <c r="Q69">
        <f t="shared" si="68"/>
      </c>
      <c r="R69">
        <f t="shared" si="68"/>
      </c>
      <c r="S69">
        <f t="shared" si="68"/>
      </c>
      <c r="T69">
        <f t="shared" si="68"/>
        <v>7</v>
      </c>
      <c r="U69">
        <f t="shared" si="68"/>
      </c>
      <c r="V69">
        <f t="shared" si="68"/>
      </c>
      <c r="W69">
        <f t="shared" si="68"/>
      </c>
      <c r="X69">
        <f t="shared" si="73"/>
        <v>7</v>
      </c>
      <c r="Y69">
        <f t="shared" si="74"/>
        <v>0.16691300074622717</v>
      </c>
    </row>
    <row r="70" spans="1:25" ht="12">
      <c r="A70">
        <v>9</v>
      </c>
      <c r="B70">
        <f t="shared" si="69"/>
        <v>5.769901488097249</v>
      </c>
      <c r="C70">
        <f>LN($B$1*$A70^$H$1+(1-$K$1)*$A70-C$4)+$E$1*C61</f>
        <v>5.518178133043322</v>
      </c>
      <c r="D70">
        <f aca="true" t="shared" si="81" ref="D70:L70">LN($B$1*$A70^$H$1+(1-$K$1)*$A70-D$4)+$E$1*D61</f>
        <v>5.71568932847693</v>
      </c>
      <c r="E70">
        <f t="shared" si="81"/>
        <v>5.815624793525067</v>
      </c>
      <c r="F70">
        <f t="shared" si="81"/>
        <v>5.8737965782180215</v>
      </c>
      <c r="G70">
        <f t="shared" si="81"/>
        <v>5.908306070386706</v>
      </c>
      <c r="H70">
        <f t="shared" si="81"/>
        <v>5.928791074855569</v>
      </c>
      <c r="I70">
        <f t="shared" si="81"/>
        <v>5.936814488843476</v>
      </c>
      <c r="J70">
        <f t="shared" si="81"/>
        <v>5.937230269866689</v>
      </c>
      <c r="K70">
        <f t="shared" si="81"/>
        <v>5.929473181772048</v>
      </c>
      <c r="L70">
        <f t="shared" si="81"/>
        <v>5.915936387785653</v>
      </c>
      <c r="M70">
        <f t="shared" si="71"/>
        <v>5.937230269866689</v>
      </c>
      <c r="N70">
        <f t="shared" si="72"/>
      </c>
      <c r="O70">
        <f t="shared" si="68"/>
      </c>
      <c r="P70">
        <f t="shared" si="68"/>
      </c>
      <c r="Q70">
        <f t="shared" si="68"/>
      </c>
      <c r="R70">
        <f t="shared" si="68"/>
      </c>
      <c r="S70">
        <f t="shared" si="68"/>
      </c>
      <c r="T70">
        <f t="shared" si="68"/>
      </c>
      <c r="U70">
        <f t="shared" si="68"/>
        <v>8</v>
      </c>
      <c r="V70">
        <f t="shared" si="68"/>
      </c>
      <c r="W70">
        <f t="shared" si="68"/>
      </c>
      <c r="X70">
        <f t="shared" si="73"/>
        <v>8</v>
      </c>
      <c r="Y70">
        <f t="shared" si="74"/>
        <v>0.16732878176943977</v>
      </c>
    </row>
    <row r="71" spans="1:26" ht="12">
      <c r="A71">
        <v>10</v>
      </c>
      <c r="B71">
        <f t="shared" si="69"/>
        <v>5.840408228463325</v>
      </c>
      <c r="C71">
        <f>LN($B$1*$A71^$H$1+(1-$K$1)*$A71-C$4)+$E$1*C61</f>
        <v>5.572626368524831</v>
      </c>
      <c r="D71">
        <f aca="true" t="shared" si="82" ref="D71:L71">LN($B$1*$A71^$H$1+(1-$K$1)*$A71-D$4)+$E$1*D61</f>
        <v>5.772028363520566</v>
      </c>
      <c r="E71">
        <f t="shared" si="82"/>
        <v>5.873990713074791</v>
      </c>
      <c r="F71">
        <f t="shared" si="82"/>
        <v>5.934340711788444</v>
      </c>
      <c r="G71">
        <f t="shared" si="82"/>
        <v>5.971197358143135</v>
      </c>
      <c r="H71">
        <f t="shared" si="82"/>
        <v>5.994218911438184</v>
      </c>
      <c r="I71">
        <f t="shared" si="82"/>
        <v>6.004992165609114</v>
      </c>
      <c r="J71">
        <f t="shared" si="82"/>
        <v>6.008399173361317</v>
      </c>
      <c r="K71">
        <f t="shared" si="82"/>
        <v>6.003907957056847</v>
      </c>
      <c r="L71">
        <f t="shared" si="82"/>
        <v>5.993951345656559</v>
      </c>
      <c r="M71">
        <f t="shared" si="71"/>
        <v>6.008399173361317</v>
      </c>
      <c r="N71">
        <f t="shared" si="72"/>
      </c>
      <c r="O71">
        <f t="shared" si="68"/>
      </c>
      <c r="P71">
        <f t="shared" si="68"/>
      </c>
      <c r="Q71">
        <f t="shared" si="68"/>
      </c>
      <c r="R71">
        <f t="shared" si="68"/>
      </c>
      <c r="S71">
        <f t="shared" si="68"/>
      </c>
      <c r="T71">
        <f t="shared" si="68"/>
      </c>
      <c r="U71">
        <f t="shared" si="68"/>
        <v>8</v>
      </c>
      <c r="V71">
        <f t="shared" si="68"/>
      </c>
      <c r="W71">
        <f t="shared" si="68"/>
      </c>
      <c r="X71">
        <f t="shared" si="73"/>
        <v>8</v>
      </c>
      <c r="Y71">
        <f t="shared" si="74"/>
        <v>0.16799094489799238</v>
      </c>
      <c r="Z71">
        <f>MAX(Y62:Y71)</f>
        <v>0.16799094489799238</v>
      </c>
    </row>
    <row r="73" spans="1:2" ht="12">
      <c r="A73" t="s">
        <v>9</v>
      </c>
      <c r="B73">
        <v>6</v>
      </c>
    </row>
    <row r="74" spans="2:12" ht="12">
      <c r="B74" t="s">
        <v>6</v>
      </c>
      <c r="C74">
        <v>1</v>
      </c>
      <c r="D74">
        <v>2</v>
      </c>
      <c r="E74">
        <f>D74+1</f>
        <v>3</v>
      </c>
      <c r="F74">
        <f aca="true" t="shared" si="83" ref="F74:K74">E74+1</f>
        <v>4</v>
      </c>
      <c r="G74">
        <f t="shared" si="83"/>
        <v>5</v>
      </c>
      <c r="H74">
        <f t="shared" si="83"/>
        <v>6</v>
      </c>
      <c r="I74">
        <f t="shared" si="83"/>
        <v>7</v>
      </c>
      <c r="J74">
        <f t="shared" si="83"/>
        <v>8</v>
      </c>
      <c r="K74">
        <f t="shared" si="83"/>
        <v>9</v>
      </c>
      <c r="L74">
        <f>K74+1</f>
        <v>10</v>
      </c>
    </row>
    <row r="75" spans="1:25" ht="12">
      <c r="A75" t="s">
        <v>0</v>
      </c>
      <c r="B75" t="s">
        <v>10</v>
      </c>
      <c r="C75">
        <f>B76</f>
        <v>4.465698076576051</v>
      </c>
      <c r="D75">
        <f>B77</f>
        <v>4.932398629963782</v>
      </c>
      <c r="E75">
        <f>B78</f>
        <v>5.2050048484018046</v>
      </c>
      <c r="F75">
        <f>B79</f>
        <v>5.397480446620715</v>
      </c>
      <c r="G75">
        <f>B80</f>
        <v>5.545618125857995</v>
      </c>
      <c r="H75">
        <f>B81</f>
        <v>5.668232123836234</v>
      </c>
      <c r="I75">
        <f>B82</f>
        <v>5.769553546574881</v>
      </c>
      <c r="J75">
        <f>B83</f>
        <v>5.859288633762972</v>
      </c>
      <c r="K75">
        <f>B84</f>
        <v>5.937230269866689</v>
      </c>
      <c r="L75">
        <f>B85</f>
        <v>6.008399173361317</v>
      </c>
      <c r="M75" t="s">
        <v>11</v>
      </c>
      <c r="X75" t="s">
        <v>8</v>
      </c>
      <c r="Y75" t="s">
        <v>12</v>
      </c>
    </row>
    <row r="76" spans="1:25" ht="12">
      <c r="A76">
        <v>1</v>
      </c>
      <c r="B76">
        <f>M62</f>
        <v>4.465698076576051</v>
      </c>
      <c r="C76">
        <f aca="true" t="shared" si="84" ref="C76:K76">LN($B$1*$A76^$H$1+(1-$K$1)*$A76-C$4)+$E$1*C75</f>
        <v>4.430073615624245</v>
      </c>
      <c r="D76">
        <f t="shared" si="84"/>
        <v>4.545640856661727</v>
      </c>
      <c r="E76">
        <f t="shared" si="84"/>
        <v>4.548412573256216</v>
      </c>
      <c r="F76">
        <f t="shared" si="84"/>
        <v>4.490499692538412</v>
      </c>
      <c r="G76">
        <f t="shared" si="84"/>
        <v>4.382246975363098</v>
      </c>
      <c r="H76">
        <f t="shared" si="84"/>
        <v>4.2204104230380075</v>
      </c>
      <c r="I76">
        <f t="shared" si="84"/>
        <v>3.98338906195555</v>
      </c>
      <c r="J76">
        <f t="shared" si="84"/>
        <v>3.6227914974414315</v>
      </c>
      <c r="K76">
        <f t="shared" si="84"/>
        <v>2.9686151349333443</v>
      </c>
      <c r="L76">
        <v>-10</v>
      </c>
      <c r="M76">
        <f>MAX(C76:L76)</f>
        <v>4.548412573256216</v>
      </c>
      <c r="N76">
        <f>IF(C76=$M76,C$4,"")</f>
      </c>
      <c r="O76">
        <f aca="true" t="shared" si="85" ref="O76:W85">IF(D76=$M76,D$4,"")</f>
      </c>
      <c r="P76">
        <f t="shared" si="85"/>
        <v>3</v>
      </c>
      <c r="Q76">
        <f t="shared" si="85"/>
      </c>
      <c r="R76">
        <f t="shared" si="85"/>
      </c>
      <c r="S76">
        <f t="shared" si="85"/>
      </c>
      <c r="T76">
        <f t="shared" si="85"/>
      </c>
      <c r="U76">
        <f t="shared" si="85"/>
      </c>
      <c r="V76">
        <f t="shared" si="85"/>
      </c>
      <c r="W76">
        <f t="shared" si="85"/>
      </c>
      <c r="X76">
        <f>MIN(N76:W76)</f>
        <v>3</v>
      </c>
      <c r="Y76">
        <f>ABS(M76-B76)</f>
        <v>0.08271449668016473</v>
      </c>
    </row>
    <row r="77" spans="1:25" ht="12">
      <c r="A77">
        <v>2</v>
      </c>
      <c r="B77">
        <f aca="true" t="shared" si="86" ref="B77:B85">M63</f>
        <v>4.932398629963782</v>
      </c>
      <c r="C77">
        <f aca="true" t="shared" si="87" ref="C77:L77">LN($B$1*$A77^$H$1+(1-$K$1)*$A77-C$4)+$E$1*C75</f>
        <v>4.808672566580407</v>
      </c>
      <c r="D77">
        <f t="shared" si="87"/>
        <v>4.962881001429345</v>
      </c>
      <c r="E77">
        <f t="shared" si="87"/>
        <v>5.013236348022245</v>
      </c>
      <c r="F77">
        <f t="shared" si="87"/>
        <v>5.0154388130775995</v>
      </c>
      <c r="G77">
        <f t="shared" si="87"/>
        <v>4.985703077964885</v>
      </c>
      <c r="H77">
        <f t="shared" si="87"/>
        <v>4.931168569159479</v>
      </c>
      <c r="I77">
        <f t="shared" si="87"/>
        <v>4.850788611880482</v>
      </c>
      <c r="J77">
        <f t="shared" si="87"/>
        <v>4.74481682001923</v>
      </c>
      <c r="K77">
        <f t="shared" si="87"/>
        <v>4.606083619106174</v>
      </c>
      <c r="L77">
        <f t="shared" si="87"/>
        <v>4.425411092655161</v>
      </c>
      <c r="M77">
        <f aca="true" t="shared" si="88" ref="M77:M85">MAX(C77:L77)</f>
        <v>5.0154388130775995</v>
      </c>
      <c r="N77">
        <f aca="true" t="shared" si="89" ref="N77:N85">IF(C77=$M77,C$4,"")</f>
      </c>
      <c r="O77">
        <f t="shared" si="85"/>
      </c>
      <c r="P77">
        <f t="shared" si="85"/>
      </c>
      <c r="Q77">
        <f t="shared" si="85"/>
        <v>4</v>
      </c>
      <c r="R77">
        <f t="shared" si="85"/>
      </c>
      <c r="S77">
        <f t="shared" si="85"/>
      </c>
      <c r="T77">
        <f t="shared" si="85"/>
      </c>
      <c r="U77">
        <f t="shared" si="85"/>
      </c>
      <c r="V77">
        <f t="shared" si="85"/>
      </c>
      <c r="W77">
        <f t="shared" si="85"/>
      </c>
      <c r="X77">
        <f aca="true" t="shared" si="90" ref="X77:X85">MIN(N77:W77)</f>
        <v>4</v>
      </c>
      <c r="Y77">
        <f aca="true" t="shared" si="91" ref="Y77:Y85">ABS(M77-B77)</f>
        <v>0.08304018311381789</v>
      </c>
    </row>
    <row r="78" spans="1:25" ht="12">
      <c r="A78">
        <v>3</v>
      </c>
      <c r="B78">
        <f t="shared" si="86"/>
        <v>5.2050048484018046</v>
      </c>
      <c r="C78">
        <f>LN($B$1*$A78^$H$1+(1-$K$1)*$A78-C$4)+$E$1*C75</f>
        <v>5.025271519428166</v>
      </c>
      <c r="D78">
        <f aca="true" t="shared" si="92" ref="D78:L78">LN($B$1*$A78^$H$1+(1-$K$1)*$A78-D$4)+$E$1*D75</f>
        <v>5.195391642953865</v>
      </c>
      <c r="E78">
        <f t="shared" si="92"/>
        <v>5.26419506524986</v>
      </c>
      <c r="F78">
        <f t="shared" si="92"/>
        <v>5.288045031515622</v>
      </c>
      <c r="G78">
        <f t="shared" si="92"/>
        <v>5.284074260093833</v>
      </c>
      <c r="H78">
        <f t="shared" si="92"/>
        <v>5.260732016697317</v>
      </c>
      <c r="I78">
        <f t="shared" si="92"/>
        <v>5.21890976426938</v>
      </c>
      <c r="J78">
        <f t="shared" si="92"/>
        <v>5.161861458652002</v>
      </c>
      <c r="K78">
        <f t="shared" si="92"/>
        <v>5.087338454691476</v>
      </c>
      <c r="L78">
        <f t="shared" si="92"/>
        <v>4.994879321492268</v>
      </c>
      <c r="M78">
        <f t="shared" si="88"/>
        <v>5.288045031515622</v>
      </c>
      <c r="N78">
        <f t="shared" si="89"/>
      </c>
      <c r="O78">
        <f t="shared" si="85"/>
      </c>
      <c r="P78">
        <f t="shared" si="85"/>
      </c>
      <c r="Q78">
        <f t="shared" si="85"/>
        <v>4</v>
      </c>
      <c r="R78">
        <f t="shared" si="85"/>
      </c>
      <c r="S78">
        <f t="shared" si="85"/>
      </c>
      <c r="T78">
        <f t="shared" si="85"/>
      </c>
      <c r="U78">
        <f t="shared" si="85"/>
      </c>
      <c r="V78">
        <f t="shared" si="85"/>
      </c>
      <c r="W78">
        <f t="shared" si="85"/>
      </c>
      <c r="X78">
        <f t="shared" si="90"/>
        <v>4</v>
      </c>
      <c r="Y78">
        <f t="shared" si="91"/>
        <v>0.08304018311381789</v>
      </c>
    </row>
    <row r="79" spans="1:25" ht="12">
      <c r="A79">
        <v>4</v>
      </c>
      <c r="B79">
        <f t="shared" si="86"/>
        <v>5.397480446620715</v>
      </c>
      <c r="C79">
        <f>LN($B$1*$A79^$H$1+(1-$K$1)*$A79-C$4)+$E$1*C75</f>
        <v>5.177288017454465</v>
      </c>
      <c r="D79">
        <f aca="true" t="shared" si="93" ref="D79:L79">LN($B$1*$A79^$H$1+(1-$K$1)*$A79-D$4)+$E$1*D75</f>
        <v>5.356571072878055</v>
      </c>
      <c r="E79">
        <f t="shared" si="93"/>
        <v>5.435715768257118</v>
      </c>
      <c r="F79">
        <f t="shared" si="93"/>
        <v>5.471328945550139</v>
      </c>
      <c r="G79">
        <f t="shared" si="93"/>
        <v>5.480859264031208</v>
      </c>
      <c r="H79">
        <f t="shared" si="93"/>
        <v>5.473173391533376</v>
      </c>
      <c r="I79">
        <f t="shared" si="93"/>
        <v>5.449726130748977</v>
      </c>
      <c r="J79">
        <f t="shared" si="93"/>
        <v>5.414550966669486</v>
      </c>
      <c r="K79">
        <f t="shared" si="93"/>
        <v>5.366510407731715</v>
      </c>
      <c r="L79">
        <f t="shared" si="93"/>
        <v>5.3067846796747045</v>
      </c>
      <c r="M79">
        <f t="shared" si="88"/>
        <v>5.480859264031208</v>
      </c>
      <c r="N79">
        <f t="shared" si="89"/>
      </c>
      <c r="O79">
        <f t="shared" si="85"/>
      </c>
      <c r="P79">
        <f t="shared" si="85"/>
      </c>
      <c r="Q79">
        <f t="shared" si="85"/>
      </c>
      <c r="R79">
        <f t="shared" si="85"/>
        <v>5</v>
      </c>
      <c r="S79">
        <f t="shared" si="85"/>
      </c>
      <c r="T79">
        <f t="shared" si="85"/>
      </c>
      <c r="U79">
        <f t="shared" si="85"/>
      </c>
      <c r="V79">
        <f t="shared" si="85"/>
      </c>
      <c r="W79">
        <f t="shared" si="85"/>
      </c>
      <c r="X79">
        <f t="shared" si="90"/>
        <v>5</v>
      </c>
      <c r="Y79">
        <f t="shared" si="91"/>
        <v>0.0833788174104928</v>
      </c>
    </row>
    <row r="80" spans="1:25" ht="12">
      <c r="A80">
        <v>5</v>
      </c>
      <c r="B80">
        <f t="shared" si="86"/>
        <v>5.545618125857995</v>
      </c>
      <c r="C80">
        <f>LN($B$1*$A80^$H$1+(1-$K$1)*$A80-C$4)+$E$1*C75</f>
        <v>5.2944008765458115</v>
      </c>
      <c r="D80">
        <f aca="true" t="shared" si="94" ref="D80:L80">LN($B$1*$A80^$H$1+(1-$K$1)*$A80-D$4)+$E$1*D75</f>
        <v>5.479804893876888</v>
      </c>
      <c r="E80">
        <f t="shared" si="94"/>
        <v>5.565746617777842</v>
      </c>
      <c r="F80">
        <f t="shared" si="94"/>
        <v>5.6089516325993225</v>
      </c>
      <c r="G80">
        <f t="shared" si="94"/>
        <v>5.627016928940527</v>
      </c>
      <c r="H80">
        <f t="shared" si="94"/>
        <v>5.628996943268489</v>
      </c>
      <c r="I80">
        <f t="shared" si="94"/>
        <v>5.61658775621245</v>
      </c>
      <c r="J80">
        <f t="shared" si="94"/>
        <v>5.594138217472928</v>
      </c>
      <c r="K80">
        <f t="shared" si="94"/>
        <v>5.560931183109549</v>
      </c>
      <c r="L80">
        <f t="shared" si="94"/>
        <v>5.518720035175046</v>
      </c>
      <c r="M80">
        <f t="shared" si="88"/>
        <v>5.628996943268489</v>
      </c>
      <c r="N80">
        <f t="shared" si="89"/>
      </c>
      <c r="O80">
        <f t="shared" si="85"/>
      </c>
      <c r="P80">
        <f t="shared" si="85"/>
      </c>
      <c r="Q80">
        <f t="shared" si="85"/>
      </c>
      <c r="R80">
        <f t="shared" si="85"/>
      </c>
      <c r="S80">
        <f t="shared" si="85"/>
        <v>6</v>
      </c>
      <c r="T80">
        <f t="shared" si="85"/>
      </c>
      <c r="U80">
        <f t="shared" si="85"/>
      </c>
      <c r="V80">
        <f t="shared" si="85"/>
      </c>
      <c r="W80">
        <f t="shared" si="85"/>
      </c>
      <c r="X80">
        <f t="shared" si="90"/>
        <v>6</v>
      </c>
      <c r="Y80">
        <f t="shared" si="91"/>
        <v>0.08337881741049369</v>
      </c>
    </row>
    <row r="81" spans="1:25" ht="12">
      <c r="A81">
        <v>6</v>
      </c>
      <c r="B81">
        <f t="shared" si="86"/>
        <v>5.668232123836234</v>
      </c>
      <c r="C81">
        <f>LN($B$1*$A81^$H$1+(1-$K$1)*$A81-C$4)+$E$1*C75</f>
        <v>5.389632305131286</v>
      </c>
      <c r="D81">
        <f aca="true" t="shared" si="95" ref="D81:L81">LN($B$1*$A81^$H$1+(1-$K$1)*$A81-D$4)+$E$1*D75</f>
        <v>5.579487817488316</v>
      </c>
      <c r="E81">
        <f t="shared" si="95"/>
        <v>5.670318002229493</v>
      </c>
      <c r="F81">
        <f t="shared" si="95"/>
        <v>5.718916172513065</v>
      </c>
      <c r="G81">
        <f t="shared" si="95"/>
        <v>5.742961823889434</v>
      </c>
      <c r="H81">
        <f t="shared" si="95"/>
        <v>5.751610941246728</v>
      </c>
      <c r="I81">
        <f t="shared" si="95"/>
        <v>5.746686036148023</v>
      </c>
      <c r="J81">
        <f t="shared" si="95"/>
        <v>5.732695403163296</v>
      </c>
      <c r="K81">
        <f t="shared" si="95"/>
        <v>5.709125906456521</v>
      </c>
      <c r="L81">
        <f t="shared" si="95"/>
        <v>5.677996272646472</v>
      </c>
      <c r="M81">
        <f t="shared" si="88"/>
        <v>5.751610941246728</v>
      </c>
      <c r="N81">
        <f t="shared" si="89"/>
      </c>
      <c r="O81">
        <f t="shared" si="85"/>
      </c>
      <c r="P81">
        <f t="shared" si="85"/>
      </c>
      <c r="Q81">
        <f t="shared" si="85"/>
      </c>
      <c r="R81">
        <f t="shared" si="85"/>
      </c>
      <c r="S81">
        <f t="shared" si="85"/>
        <v>6</v>
      </c>
      <c r="T81">
        <f t="shared" si="85"/>
      </c>
      <c r="U81">
        <f t="shared" si="85"/>
      </c>
      <c r="V81">
        <f t="shared" si="85"/>
      </c>
      <c r="W81">
        <f t="shared" si="85"/>
      </c>
      <c r="X81">
        <f t="shared" si="90"/>
        <v>6</v>
      </c>
      <c r="Y81">
        <f t="shared" si="91"/>
        <v>0.08337881741049369</v>
      </c>
    </row>
    <row r="82" spans="1:25" ht="12">
      <c r="A82">
        <v>7</v>
      </c>
      <c r="B82">
        <f t="shared" si="86"/>
        <v>5.769553546574881</v>
      </c>
      <c r="C82">
        <f>LN($B$1*$A82^$H$1+(1-$K$1)*$A82-C$4)+$E$1*C75</f>
        <v>5.469859948352889</v>
      </c>
      <c r="D82">
        <f aca="true" t="shared" si="96" ref="D82:L82">LN($B$1*$A82^$H$1+(1-$K$1)*$A82-D$4)+$E$1*D75</f>
        <v>5.663136768389496</v>
      </c>
      <c r="E82">
        <f t="shared" si="96"/>
        <v>5.757693256293436</v>
      </c>
      <c r="F82">
        <f t="shared" si="96"/>
        <v>5.810365441229515</v>
      </c>
      <c r="G82">
        <f t="shared" si="96"/>
        <v>5.838883908544334</v>
      </c>
      <c r="H82">
        <f t="shared" si="96"/>
        <v>5.852466266209651</v>
      </c>
      <c r="I82">
        <f t="shared" si="96"/>
        <v>5.853010046947994</v>
      </c>
      <c r="J82">
        <f t="shared" si="96"/>
        <v>5.845115819147786</v>
      </c>
      <c r="K82">
        <f t="shared" si="96"/>
        <v>5.828385241674748</v>
      </c>
      <c r="L82">
        <f t="shared" si="96"/>
        <v>5.804981683676779</v>
      </c>
      <c r="M82">
        <f t="shared" si="88"/>
        <v>5.853010046947994</v>
      </c>
      <c r="N82">
        <f t="shared" si="89"/>
      </c>
      <c r="O82">
        <f t="shared" si="85"/>
      </c>
      <c r="P82">
        <f t="shared" si="85"/>
      </c>
      <c r="Q82">
        <f t="shared" si="85"/>
      </c>
      <c r="R82">
        <f t="shared" si="85"/>
      </c>
      <c r="S82">
        <f t="shared" si="85"/>
      </c>
      <c r="T82">
        <f t="shared" si="85"/>
        <v>7</v>
      </c>
      <c r="U82">
        <f t="shared" si="85"/>
      </c>
      <c r="V82">
        <f t="shared" si="85"/>
      </c>
      <c r="W82">
        <f t="shared" si="85"/>
      </c>
      <c r="X82">
        <f t="shared" si="90"/>
        <v>7</v>
      </c>
      <c r="Y82">
        <f t="shared" si="91"/>
        <v>0.08345650037311358</v>
      </c>
    </row>
    <row r="83" spans="1:25" ht="12">
      <c r="A83">
        <v>8</v>
      </c>
      <c r="B83">
        <f t="shared" si="86"/>
        <v>5.859288633762972</v>
      </c>
      <c r="C83">
        <f>LN($B$1*$A83^$H$1+(1-$K$1)*$A83-C$4)+$E$1*C75</f>
        <v>5.539159429662143</v>
      </c>
      <c r="D83">
        <f aca="true" t="shared" si="97" ref="D83:L83">LN($B$1*$A83^$H$1+(1-$K$1)*$A83-D$4)+$E$1*D75</f>
        <v>5.735170023834218</v>
      </c>
      <c r="E83">
        <f t="shared" si="97"/>
        <v>5.832684936781487</v>
      </c>
      <c r="F83">
        <f t="shared" si="97"/>
        <v>5.888569090317757</v>
      </c>
      <c r="G83">
        <f t="shared" si="97"/>
        <v>5.920587141792273</v>
      </c>
      <c r="H83">
        <f t="shared" si="97"/>
        <v>5.9379971662994055</v>
      </c>
      <c r="I83">
        <f t="shared" si="97"/>
        <v>5.942745134136086</v>
      </c>
      <c r="J83">
        <f t="shared" si="97"/>
        <v>5.939490087208672</v>
      </c>
      <c r="K83">
        <f t="shared" si="97"/>
        <v>5.927904937311311</v>
      </c>
      <c r="L83">
        <f t="shared" si="97"/>
        <v>5.9102407822764915</v>
      </c>
      <c r="M83">
        <f t="shared" si="88"/>
        <v>5.942745134136086</v>
      </c>
      <c r="N83">
        <f t="shared" si="89"/>
      </c>
      <c r="O83">
        <f t="shared" si="85"/>
      </c>
      <c r="P83">
        <f t="shared" si="85"/>
      </c>
      <c r="Q83">
        <f t="shared" si="85"/>
      </c>
      <c r="R83">
        <f t="shared" si="85"/>
      </c>
      <c r="S83">
        <f t="shared" si="85"/>
      </c>
      <c r="T83">
        <f t="shared" si="85"/>
        <v>7</v>
      </c>
      <c r="U83">
        <f t="shared" si="85"/>
      </c>
      <c r="V83">
        <f t="shared" si="85"/>
      </c>
      <c r="W83">
        <f t="shared" si="85"/>
      </c>
      <c r="X83">
        <f t="shared" si="90"/>
        <v>7</v>
      </c>
      <c r="Y83">
        <f t="shared" si="91"/>
        <v>0.08345650037311358</v>
      </c>
    </row>
    <row r="84" spans="1:25" ht="12">
      <c r="A84">
        <v>9</v>
      </c>
      <c r="B84">
        <f t="shared" si="86"/>
        <v>5.937230269866689</v>
      </c>
      <c r="C84">
        <f>LN($B$1*$A84^$H$1+(1-$K$1)*$A84-C$4)+$E$1*C75</f>
        <v>5.6001448682745</v>
      </c>
      <c r="D84">
        <f aca="true" t="shared" si="98" ref="D84:L84">LN($B$1*$A84^$H$1+(1-$K$1)*$A84-D$4)+$E$1*D75</f>
        <v>5.798403825157095</v>
      </c>
      <c r="E84">
        <f t="shared" si="98"/>
        <v>5.898339290205231</v>
      </c>
      <c r="F84">
        <f t="shared" si="98"/>
        <v>5.956836761331839</v>
      </c>
      <c r="G84">
        <f t="shared" si="98"/>
        <v>5.991684887797199</v>
      </c>
      <c r="H84">
        <f t="shared" si="98"/>
        <v>6.012169892266063</v>
      </c>
      <c r="I84">
        <f t="shared" si="98"/>
        <v>6.0202709892165895</v>
      </c>
      <c r="J84">
        <f t="shared" si="98"/>
        <v>6.020686770239802</v>
      </c>
      <c r="K84">
        <f t="shared" si="98"/>
        <v>6.013137572656767</v>
      </c>
      <c r="L84">
        <f t="shared" si="98"/>
        <v>5.99993186023465</v>
      </c>
      <c r="M84">
        <f t="shared" si="88"/>
        <v>6.020686770239802</v>
      </c>
      <c r="N84">
        <f t="shared" si="89"/>
      </c>
      <c r="O84">
        <f t="shared" si="85"/>
      </c>
      <c r="P84">
        <f t="shared" si="85"/>
      </c>
      <c r="Q84">
        <f t="shared" si="85"/>
      </c>
      <c r="R84">
        <f t="shared" si="85"/>
      </c>
      <c r="S84">
        <f t="shared" si="85"/>
      </c>
      <c r="T84">
        <f t="shared" si="85"/>
      </c>
      <c r="U84">
        <f t="shared" si="85"/>
        <v>8</v>
      </c>
      <c r="V84">
        <f t="shared" si="85"/>
      </c>
      <c r="W84">
        <f t="shared" si="85"/>
      </c>
      <c r="X84">
        <f t="shared" si="90"/>
        <v>8</v>
      </c>
      <c r="Y84">
        <f t="shared" si="91"/>
        <v>0.08345650037311358</v>
      </c>
    </row>
    <row r="85" spans="1:26" ht="12">
      <c r="A85">
        <v>10</v>
      </c>
      <c r="B85">
        <f t="shared" si="86"/>
        <v>6.008399173361317</v>
      </c>
      <c r="C85">
        <f>LN($B$1*$A85^$H$1+(1-$K$1)*$A85-C$4)+$E$1*C75</f>
        <v>5.654593103756008</v>
      </c>
      <c r="D85">
        <f aca="true" t="shared" si="99" ref="D85:L85">LN($B$1*$A85^$H$1+(1-$K$1)*$A85-D$4)+$E$1*D75</f>
        <v>5.854742860200731</v>
      </c>
      <c r="E85">
        <f t="shared" si="99"/>
        <v>5.956705209754956</v>
      </c>
      <c r="F85">
        <f t="shared" si="99"/>
        <v>6.017380894902262</v>
      </c>
      <c r="G85">
        <f t="shared" si="99"/>
        <v>6.054576175553628</v>
      </c>
      <c r="H85">
        <f t="shared" si="99"/>
        <v>6.077597728848676</v>
      </c>
      <c r="I85">
        <f t="shared" si="99"/>
        <v>6.088448665982227</v>
      </c>
      <c r="J85">
        <f t="shared" si="99"/>
        <v>6.091855673734431</v>
      </c>
      <c r="K85">
        <f t="shared" si="99"/>
        <v>6.087572347941567</v>
      </c>
      <c r="L85">
        <f t="shared" si="99"/>
        <v>6.077946818105556</v>
      </c>
      <c r="M85">
        <f t="shared" si="88"/>
        <v>6.091855673734431</v>
      </c>
      <c r="N85">
        <f t="shared" si="89"/>
      </c>
      <c r="O85">
        <f t="shared" si="85"/>
      </c>
      <c r="P85">
        <f t="shared" si="85"/>
      </c>
      <c r="Q85">
        <f t="shared" si="85"/>
      </c>
      <c r="R85">
        <f t="shared" si="85"/>
      </c>
      <c r="S85">
        <f t="shared" si="85"/>
      </c>
      <c r="T85">
        <f t="shared" si="85"/>
      </c>
      <c r="U85">
        <f t="shared" si="85"/>
        <v>8</v>
      </c>
      <c r="V85">
        <f t="shared" si="85"/>
      </c>
      <c r="W85">
        <f t="shared" si="85"/>
      </c>
      <c r="X85">
        <f t="shared" si="90"/>
        <v>8</v>
      </c>
      <c r="Y85">
        <f t="shared" si="91"/>
        <v>0.08345650037311358</v>
      </c>
      <c r="Z85">
        <f>MAX(Y76:Y85)</f>
        <v>0.08345650037311358</v>
      </c>
    </row>
    <row r="87" spans="1:2" ht="12">
      <c r="A87" t="s">
        <v>9</v>
      </c>
      <c r="B87">
        <v>7</v>
      </c>
    </row>
    <row r="88" spans="2:12" ht="12">
      <c r="B88" t="s">
        <v>6</v>
      </c>
      <c r="C88">
        <v>1</v>
      </c>
      <c r="D88">
        <v>2</v>
      </c>
      <c r="E88">
        <f>D88+1</f>
        <v>3</v>
      </c>
      <c r="F88">
        <f aca="true" t="shared" si="100" ref="F88:K88">E88+1</f>
        <v>4</v>
      </c>
      <c r="G88">
        <f t="shared" si="100"/>
        <v>5</v>
      </c>
      <c r="H88">
        <f t="shared" si="100"/>
        <v>6</v>
      </c>
      <c r="I88">
        <f t="shared" si="100"/>
        <v>7</v>
      </c>
      <c r="J88">
        <f t="shared" si="100"/>
        <v>8</v>
      </c>
      <c r="K88">
        <f t="shared" si="100"/>
        <v>9</v>
      </c>
      <c r="L88">
        <f>K88+1</f>
        <v>10</v>
      </c>
    </row>
    <row r="89" spans="1:25" ht="12">
      <c r="A89" t="s">
        <v>0</v>
      </c>
      <c r="B89" t="s">
        <v>10</v>
      </c>
      <c r="C89">
        <f>B90</f>
        <v>4.548412573256216</v>
      </c>
      <c r="D89">
        <f>B91</f>
        <v>5.0154388130775995</v>
      </c>
      <c r="E89">
        <f>B92</f>
        <v>5.288045031515622</v>
      </c>
      <c r="F89">
        <f>B93</f>
        <v>5.480859264031208</v>
      </c>
      <c r="G89">
        <f>B94</f>
        <v>5.628996943268489</v>
      </c>
      <c r="H89">
        <f>B95</f>
        <v>5.751610941246728</v>
      </c>
      <c r="I89">
        <f>B96</f>
        <v>5.853010046947994</v>
      </c>
      <c r="J89">
        <f>B97</f>
        <v>5.942745134136086</v>
      </c>
      <c r="K89">
        <f>B98</f>
        <v>6.020686770239802</v>
      </c>
      <c r="L89">
        <f>B99</f>
        <v>6.091855673734431</v>
      </c>
      <c r="M89" t="s">
        <v>11</v>
      </c>
      <c r="X89" t="s">
        <v>8</v>
      </c>
      <c r="Y89" t="s">
        <v>12</v>
      </c>
    </row>
    <row r="90" spans="1:25" ht="12">
      <c r="A90">
        <v>1</v>
      </c>
      <c r="B90">
        <f>M76</f>
        <v>4.548412573256216</v>
      </c>
      <c r="C90">
        <f aca="true" t="shared" si="101" ref="C90:K90">LN($B$1*$A90^$H$1+(1-$K$1)*$A90-C$4)+$E$1*C89</f>
        <v>4.471430863964327</v>
      </c>
      <c r="D90">
        <f t="shared" si="101"/>
        <v>4.587160948218635</v>
      </c>
      <c r="E90">
        <f t="shared" si="101"/>
        <v>4.589932664813125</v>
      </c>
      <c r="F90">
        <f t="shared" si="101"/>
        <v>4.5321891012436595</v>
      </c>
      <c r="G90">
        <f t="shared" si="101"/>
        <v>4.4239363840683446</v>
      </c>
      <c r="H90">
        <f t="shared" si="101"/>
        <v>4.262099831743255</v>
      </c>
      <c r="I90">
        <f t="shared" si="101"/>
        <v>4.025117312142107</v>
      </c>
      <c r="J90">
        <f t="shared" si="101"/>
        <v>3.6645197476279883</v>
      </c>
      <c r="K90">
        <f t="shared" si="101"/>
        <v>3.010343385119901</v>
      </c>
      <c r="L90">
        <v>-10</v>
      </c>
      <c r="M90">
        <f>MAX(C90:L90)</f>
        <v>4.589932664813125</v>
      </c>
      <c r="N90">
        <f>IF(C90=$M90,C$4,"")</f>
      </c>
      <c r="O90">
        <f aca="true" t="shared" si="102" ref="O90:W99">IF(D90=$M90,D$4,"")</f>
      </c>
      <c r="P90">
        <f t="shared" si="102"/>
        <v>3</v>
      </c>
      <c r="Q90">
        <f t="shared" si="102"/>
      </c>
      <c r="R90">
        <f t="shared" si="102"/>
      </c>
      <c r="S90">
        <f t="shared" si="102"/>
      </c>
      <c r="T90">
        <f t="shared" si="102"/>
      </c>
      <c r="U90">
        <f t="shared" si="102"/>
      </c>
      <c r="V90">
        <f t="shared" si="102"/>
      </c>
      <c r="W90">
        <f t="shared" si="102"/>
      </c>
      <c r="X90">
        <f>MIN(N90:W90)</f>
        <v>3</v>
      </c>
      <c r="Y90">
        <f>ABS(M90-B90)</f>
        <v>0.041520091556908945</v>
      </c>
    </row>
    <row r="91" spans="1:25" ht="12">
      <c r="A91">
        <v>2</v>
      </c>
      <c r="B91">
        <f aca="true" t="shared" si="103" ref="B91:B99">M77</f>
        <v>5.0154388130775995</v>
      </c>
      <c r="C91">
        <f aca="true" t="shared" si="104" ref="C91:L91">LN($B$1*$A91^$H$1+(1-$K$1)*$A91-C$4)+$E$1*C89</f>
        <v>4.8500298149204895</v>
      </c>
      <c r="D91">
        <f t="shared" si="104"/>
        <v>5.004401092986254</v>
      </c>
      <c r="E91">
        <f t="shared" si="104"/>
        <v>5.054756439579154</v>
      </c>
      <c r="F91">
        <f t="shared" si="104"/>
        <v>5.057128221782845</v>
      </c>
      <c r="G91">
        <f t="shared" si="104"/>
        <v>5.0273924866701325</v>
      </c>
      <c r="H91">
        <f t="shared" si="104"/>
        <v>4.9728579778647255</v>
      </c>
      <c r="I91">
        <f t="shared" si="104"/>
        <v>4.892516862067039</v>
      </c>
      <c r="J91">
        <f t="shared" si="104"/>
        <v>4.786545070205787</v>
      </c>
      <c r="K91">
        <f t="shared" si="104"/>
        <v>4.647811869292731</v>
      </c>
      <c r="L91">
        <f t="shared" si="104"/>
        <v>4.467139342841718</v>
      </c>
      <c r="M91">
        <f aca="true" t="shared" si="105" ref="M91:M99">MAX(C91:L91)</f>
        <v>5.057128221782845</v>
      </c>
      <c r="N91">
        <f aca="true" t="shared" si="106" ref="N91:N99">IF(C91=$M91,C$4,"")</f>
      </c>
      <c r="O91">
        <f t="shared" si="102"/>
      </c>
      <c r="P91">
        <f t="shared" si="102"/>
      </c>
      <c r="Q91">
        <f t="shared" si="102"/>
        <v>4</v>
      </c>
      <c r="R91">
        <f t="shared" si="102"/>
      </c>
      <c r="S91">
        <f t="shared" si="102"/>
      </c>
      <c r="T91">
        <f t="shared" si="102"/>
      </c>
      <c r="U91">
        <f t="shared" si="102"/>
      </c>
      <c r="V91">
        <f t="shared" si="102"/>
      </c>
      <c r="W91">
        <f t="shared" si="102"/>
      </c>
      <c r="X91">
        <f aca="true" t="shared" si="107" ref="X91:X99">MIN(N91:W91)</f>
        <v>4</v>
      </c>
      <c r="Y91">
        <f aca="true" t="shared" si="108" ref="Y91:Y99">ABS(M91-B91)</f>
        <v>0.04168940870524551</v>
      </c>
    </row>
    <row r="92" spans="1:25" ht="12">
      <c r="A92">
        <v>3</v>
      </c>
      <c r="B92">
        <f t="shared" si="103"/>
        <v>5.288045031515622</v>
      </c>
      <c r="C92">
        <f>LN($B$1*$A92^$H$1+(1-$K$1)*$A92-C$4)+$E$1*C89</f>
        <v>5.066628767768249</v>
      </c>
      <c r="D92">
        <f aca="true" t="shared" si="109" ref="D92:L92">LN($B$1*$A92^$H$1+(1-$K$1)*$A92-D$4)+$E$1*D89</f>
        <v>5.236911734510775</v>
      </c>
      <c r="E92">
        <f t="shared" si="109"/>
        <v>5.3057151568067695</v>
      </c>
      <c r="F92">
        <f t="shared" si="109"/>
        <v>5.329734440220868</v>
      </c>
      <c r="G92">
        <f t="shared" si="109"/>
        <v>5.3257636687990795</v>
      </c>
      <c r="H92">
        <f t="shared" si="109"/>
        <v>5.302421425402564</v>
      </c>
      <c r="I92">
        <f t="shared" si="109"/>
        <v>5.260638014455937</v>
      </c>
      <c r="J92">
        <f t="shared" si="109"/>
        <v>5.2035897088385585</v>
      </c>
      <c r="K92">
        <f t="shared" si="109"/>
        <v>5.129066704878033</v>
      </c>
      <c r="L92">
        <f t="shared" si="109"/>
        <v>5.036607571678825</v>
      </c>
      <c r="M92">
        <f t="shared" si="105"/>
        <v>5.329734440220868</v>
      </c>
      <c r="N92">
        <f t="shared" si="106"/>
      </c>
      <c r="O92">
        <f t="shared" si="102"/>
      </c>
      <c r="P92">
        <f t="shared" si="102"/>
      </c>
      <c r="Q92">
        <f t="shared" si="102"/>
        <v>4</v>
      </c>
      <c r="R92">
        <f t="shared" si="102"/>
      </c>
      <c r="S92">
        <f t="shared" si="102"/>
      </c>
      <c r="T92">
        <f t="shared" si="102"/>
      </c>
      <c r="U92">
        <f t="shared" si="102"/>
      </c>
      <c r="V92">
        <f t="shared" si="102"/>
      </c>
      <c r="W92">
        <f t="shared" si="102"/>
      </c>
      <c r="X92">
        <f t="shared" si="107"/>
        <v>4</v>
      </c>
      <c r="Y92">
        <f t="shared" si="108"/>
        <v>0.04168940870524551</v>
      </c>
    </row>
    <row r="93" spans="1:25" ht="12">
      <c r="A93">
        <v>4</v>
      </c>
      <c r="B93">
        <f t="shared" si="103"/>
        <v>5.480859264031208</v>
      </c>
      <c r="C93">
        <f>LN($B$1*$A93^$H$1+(1-$K$1)*$A93-C$4)+$E$1*C89</f>
        <v>5.218645265794548</v>
      </c>
      <c r="D93">
        <f aca="true" t="shared" si="110" ref="D93:L93">LN($B$1*$A93^$H$1+(1-$K$1)*$A93-D$4)+$E$1*D89</f>
        <v>5.398091164434964</v>
      </c>
      <c r="E93">
        <f t="shared" si="110"/>
        <v>5.477235859814027</v>
      </c>
      <c r="F93">
        <f t="shared" si="110"/>
        <v>5.513018354255385</v>
      </c>
      <c r="G93">
        <f t="shared" si="110"/>
        <v>5.5225486727364546</v>
      </c>
      <c r="H93">
        <f t="shared" si="110"/>
        <v>5.514862800238623</v>
      </c>
      <c r="I93">
        <f t="shared" si="110"/>
        <v>5.491454380935534</v>
      </c>
      <c r="J93">
        <f t="shared" si="110"/>
        <v>5.456279216856043</v>
      </c>
      <c r="K93">
        <f t="shared" si="110"/>
        <v>5.408238657918272</v>
      </c>
      <c r="L93">
        <f t="shared" si="110"/>
        <v>5.348512929861261</v>
      </c>
      <c r="M93">
        <f t="shared" si="105"/>
        <v>5.5225486727364546</v>
      </c>
      <c r="N93">
        <f t="shared" si="106"/>
      </c>
      <c r="O93">
        <f t="shared" si="102"/>
      </c>
      <c r="P93">
        <f t="shared" si="102"/>
      </c>
      <c r="Q93">
        <f t="shared" si="102"/>
      </c>
      <c r="R93">
        <f t="shared" si="102"/>
        <v>5</v>
      </c>
      <c r="S93">
        <f t="shared" si="102"/>
      </c>
      <c r="T93">
        <f t="shared" si="102"/>
      </c>
      <c r="U93">
        <f t="shared" si="102"/>
      </c>
      <c r="V93">
        <f t="shared" si="102"/>
      </c>
      <c r="W93">
        <f t="shared" si="102"/>
      </c>
      <c r="X93">
        <f t="shared" si="107"/>
        <v>5</v>
      </c>
      <c r="Y93">
        <f t="shared" si="108"/>
        <v>0.0416894087052464</v>
      </c>
    </row>
    <row r="94" spans="1:25" ht="12">
      <c r="A94">
        <v>5</v>
      </c>
      <c r="B94">
        <f t="shared" si="103"/>
        <v>5.628996943268489</v>
      </c>
      <c r="C94">
        <f>LN($B$1*$A94^$H$1+(1-$K$1)*$A94-C$4)+$E$1*C89</f>
        <v>5.335758124885894</v>
      </c>
      <c r="D94">
        <f aca="true" t="shared" si="111" ref="D94:L94">LN($B$1*$A94^$H$1+(1-$K$1)*$A94-D$4)+$E$1*D89</f>
        <v>5.521324985433797</v>
      </c>
      <c r="E94">
        <f t="shared" si="111"/>
        <v>5.607266709334751</v>
      </c>
      <c r="F94">
        <f t="shared" si="111"/>
        <v>5.650641041304569</v>
      </c>
      <c r="G94">
        <f t="shared" si="111"/>
        <v>5.668706337645774</v>
      </c>
      <c r="H94">
        <f t="shared" si="111"/>
        <v>5.670686351973735</v>
      </c>
      <c r="I94">
        <f t="shared" si="111"/>
        <v>5.658316006399007</v>
      </c>
      <c r="J94">
        <f t="shared" si="111"/>
        <v>5.6358664676594845</v>
      </c>
      <c r="K94">
        <f t="shared" si="111"/>
        <v>5.602659433296106</v>
      </c>
      <c r="L94">
        <f t="shared" si="111"/>
        <v>5.560448285361603</v>
      </c>
      <c r="M94">
        <f t="shared" si="105"/>
        <v>5.670686351973735</v>
      </c>
      <c r="N94">
        <f t="shared" si="106"/>
      </c>
      <c r="O94">
        <f t="shared" si="102"/>
      </c>
      <c r="P94">
        <f t="shared" si="102"/>
      </c>
      <c r="Q94">
        <f t="shared" si="102"/>
      </c>
      <c r="R94">
        <f t="shared" si="102"/>
      </c>
      <c r="S94">
        <f t="shared" si="102"/>
        <v>6</v>
      </c>
      <c r="T94">
        <f t="shared" si="102"/>
      </c>
      <c r="U94">
        <f t="shared" si="102"/>
      </c>
      <c r="V94">
        <f t="shared" si="102"/>
      </c>
      <c r="W94">
        <f t="shared" si="102"/>
      </c>
      <c r="X94">
        <f t="shared" si="107"/>
        <v>6</v>
      </c>
      <c r="Y94">
        <f t="shared" si="108"/>
        <v>0.0416894087052464</v>
      </c>
    </row>
    <row r="95" spans="1:25" ht="12">
      <c r="A95">
        <v>6</v>
      </c>
      <c r="B95">
        <f t="shared" si="103"/>
        <v>5.751610941246728</v>
      </c>
      <c r="C95">
        <f>LN($B$1*$A95^$H$1+(1-$K$1)*$A95-C$4)+$E$1*C89</f>
        <v>5.430989553471369</v>
      </c>
      <c r="D95">
        <f aca="true" t="shared" si="112" ref="D95:L95">LN($B$1*$A95^$H$1+(1-$K$1)*$A95-D$4)+$E$1*D89</f>
        <v>5.621007909045224</v>
      </c>
      <c r="E95">
        <f t="shared" si="112"/>
        <v>5.711838093786403</v>
      </c>
      <c r="F95">
        <f t="shared" si="112"/>
        <v>5.760605581218312</v>
      </c>
      <c r="G95">
        <f t="shared" si="112"/>
        <v>5.784651232594681</v>
      </c>
      <c r="H95">
        <f t="shared" si="112"/>
        <v>5.793300349951974</v>
      </c>
      <c r="I95">
        <f t="shared" si="112"/>
        <v>5.7884142863345796</v>
      </c>
      <c r="J95">
        <f t="shared" si="112"/>
        <v>5.774423653349853</v>
      </c>
      <c r="K95">
        <f t="shared" si="112"/>
        <v>5.7508541566430775</v>
      </c>
      <c r="L95">
        <f t="shared" si="112"/>
        <v>5.719724522833029</v>
      </c>
      <c r="M95">
        <f t="shared" si="105"/>
        <v>5.793300349951974</v>
      </c>
      <c r="N95">
        <f t="shared" si="106"/>
      </c>
      <c r="O95">
        <f t="shared" si="102"/>
      </c>
      <c r="P95">
        <f t="shared" si="102"/>
      </c>
      <c r="Q95">
        <f t="shared" si="102"/>
      </c>
      <c r="R95">
        <f t="shared" si="102"/>
      </c>
      <c r="S95">
        <f t="shared" si="102"/>
        <v>6</v>
      </c>
      <c r="T95">
        <f t="shared" si="102"/>
      </c>
      <c r="U95">
        <f t="shared" si="102"/>
      </c>
      <c r="V95">
        <f t="shared" si="102"/>
      </c>
      <c r="W95">
        <f t="shared" si="102"/>
      </c>
      <c r="X95">
        <f t="shared" si="107"/>
        <v>6</v>
      </c>
      <c r="Y95">
        <f t="shared" si="108"/>
        <v>0.0416894087052464</v>
      </c>
    </row>
    <row r="96" spans="1:25" ht="12">
      <c r="A96">
        <v>7</v>
      </c>
      <c r="B96">
        <f t="shared" si="103"/>
        <v>5.853010046947994</v>
      </c>
      <c r="C96">
        <f>LN($B$1*$A96^$H$1+(1-$K$1)*$A96-C$4)+$E$1*C89</f>
        <v>5.5112171966929715</v>
      </c>
      <c r="D96">
        <f aca="true" t="shared" si="113" ref="D96:L96">LN($B$1*$A96^$H$1+(1-$K$1)*$A96-D$4)+$E$1*D89</f>
        <v>5.704656859946404</v>
      </c>
      <c r="E96">
        <f t="shared" si="113"/>
        <v>5.799213347850344</v>
      </c>
      <c r="F96">
        <f t="shared" si="113"/>
        <v>5.8520548499347615</v>
      </c>
      <c r="G96">
        <f t="shared" si="113"/>
        <v>5.880573317249581</v>
      </c>
      <c r="H96">
        <f t="shared" si="113"/>
        <v>5.894155674914899</v>
      </c>
      <c r="I96">
        <f t="shared" si="113"/>
        <v>5.894738297134551</v>
      </c>
      <c r="J96">
        <f t="shared" si="113"/>
        <v>5.886844069334343</v>
      </c>
      <c r="K96">
        <f t="shared" si="113"/>
        <v>5.8701134918613045</v>
      </c>
      <c r="L96">
        <f t="shared" si="113"/>
        <v>5.846709933863336</v>
      </c>
      <c r="M96">
        <f t="shared" si="105"/>
        <v>5.894738297134551</v>
      </c>
      <c r="N96">
        <f t="shared" si="106"/>
      </c>
      <c r="O96">
        <f t="shared" si="102"/>
      </c>
      <c r="P96">
        <f t="shared" si="102"/>
      </c>
      <c r="Q96">
        <f t="shared" si="102"/>
      </c>
      <c r="R96">
        <f t="shared" si="102"/>
      </c>
      <c r="S96">
        <f t="shared" si="102"/>
      </c>
      <c r="T96">
        <f t="shared" si="102"/>
        <v>7</v>
      </c>
      <c r="U96">
        <f t="shared" si="102"/>
      </c>
      <c r="V96">
        <f t="shared" si="102"/>
      </c>
      <c r="W96">
        <f t="shared" si="102"/>
      </c>
      <c r="X96">
        <f t="shared" si="107"/>
        <v>7</v>
      </c>
      <c r="Y96">
        <f t="shared" si="108"/>
        <v>0.04172825018655679</v>
      </c>
    </row>
    <row r="97" spans="1:25" ht="12">
      <c r="A97">
        <v>8</v>
      </c>
      <c r="B97">
        <f t="shared" si="103"/>
        <v>5.942745134136086</v>
      </c>
      <c r="C97">
        <f>LN($B$1*$A97^$H$1+(1-$K$1)*$A97-C$4)+$E$1*C89</f>
        <v>5.580516678002225</v>
      </c>
      <c r="D97">
        <f aca="true" t="shared" si="114" ref="D97:L97">LN($B$1*$A97^$H$1+(1-$K$1)*$A97-D$4)+$E$1*D89</f>
        <v>5.776690115391126</v>
      </c>
      <c r="E97">
        <f t="shared" si="114"/>
        <v>5.874205028338396</v>
      </c>
      <c r="F97">
        <f t="shared" si="114"/>
        <v>5.930258499023004</v>
      </c>
      <c r="G97">
        <f t="shared" si="114"/>
        <v>5.962276550497521</v>
      </c>
      <c r="H97">
        <f t="shared" si="114"/>
        <v>5.979686575004652</v>
      </c>
      <c r="I97">
        <f t="shared" si="114"/>
        <v>5.9844733843226425</v>
      </c>
      <c r="J97">
        <f t="shared" si="114"/>
        <v>5.981218337395229</v>
      </c>
      <c r="K97">
        <f t="shared" si="114"/>
        <v>5.969633187497868</v>
      </c>
      <c r="L97">
        <f t="shared" si="114"/>
        <v>5.951969032463048</v>
      </c>
      <c r="M97">
        <f t="shared" si="105"/>
        <v>5.9844733843226425</v>
      </c>
      <c r="N97">
        <f t="shared" si="106"/>
      </c>
      <c r="O97">
        <f t="shared" si="102"/>
      </c>
      <c r="P97">
        <f t="shared" si="102"/>
      </c>
      <c r="Q97">
        <f t="shared" si="102"/>
      </c>
      <c r="R97">
        <f t="shared" si="102"/>
      </c>
      <c r="S97">
        <f t="shared" si="102"/>
      </c>
      <c r="T97">
        <f t="shared" si="102"/>
        <v>7</v>
      </c>
      <c r="U97">
        <f t="shared" si="102"/>
      </c>
      <c r="V97">
        <f t="shared" si="102"/>
      </c>
      <c r="W97">
        <f t="shared" si="102"/>
      </c>
      <c r="X97">
        <f t="shared" si="107"/>
        <v>7</v>
      </c>
      <c r="Y97">
        <f t="shared" si="108"/>
        <v>0.04172825018655679</v>
      </c>
    </row>
    <row r="98" spans="1:25" ht="12">
      <c r="A98">
        <v>9</v>
      </c>
      <c r="B98">
        <f t="shared" si="103"/>
        <v>6.020686770239802</v>
      </c>
      <c r="C98">
        <f>LN($B$1*$A98^$H$1+(1-$K$1)*$A98-C$4)+$E$1*C89</f>
        <v>5.641502116614582</v>
      </c>
      <c r="D98">
        <f aca="true" t="shared" si="115" ref="D98:L98">LN($B$1*$A98^$H$1+(1-$K$1)*$A98-D$4)+$E$1*D89</f>
        <v>5.839923916714003</v>
      </c>
      <c r="E98">
        <f t="shared" si="115"/>
        <v>5.93985938176214</v>
      </c>
      <c r="F98">
        <f t="shared" si="115"/>
        <v>5.998526170037087</v>
      </c>
      <c r="G98">
        <f t="shared" si="115"/>
        <v>6.033374296502445</v>
      </c>
      <c r="H98">
        <f t="shared" si="115"/>
        <v>6.053859300971309</v>
      </c>
      <c r="I98">
        <f t="shared" si="115"/>
        <v>6.061999239403146</v>
      </c>
      <c r="J98">
        <f t="shared" si="115"/>
        <v>6.062415020426359</v>
      </c>
      <c r="K98">
        <f t="shared" si="115"/>
        <v>6.054865822843324</v>
      </c>
      <c r="L98">
        <f t="shared" si="115"/>
        <v>6.041660110421207</v>
      </c>
      <c r="M98">
        <f t="shared" si="105"/>
        <v>6.062415020426359</v>
      </c>
      <c r="N98">
        <f t="shared" si="106"/>
      </c>
      <c r="O98">
        <f t="shared" si="102"/>
      </c>
      <c r="P98">
        <f t="shared" si="102"/>
      </c>
      <c r="Q98">
        <f t="shared" si="102"/>
      </c>
      <c r="R98">
        <f t="shared" si="102"/>
      </c>
      <c r="S98">
        <f t="shared" si="102"/>
      </c>
      <c r="T98">
        <f t="shared" si="102"/>
      </c>
      <c r="U98">
        <f t="shared" si="102"/>
        <v>8</v>
      </c>
      <c r="V98">
        <f t="shared" si="102"/>
      </c>
      <c r="W98">
        <f t="shared" si="102"/>
      </c>
      <c r="X98">
        <f t="shared" si="107"/>
        <v>8</v>
      </c>
      <c r="Y98">
        <f t="shared" si="108"/>
        <v>0.04172825018655679</v>
      </c>
    </row>
    <row r="99" spans="1:26" ht="12">
      <c r="A99">
        <v>10</v>
      </c>
      <c r="B99">
        <f t="shared" si="103"/>
        <v>6.091855673734431</v>
      </c>
      <c r="C99">
        <f>LN($B$1*$A99^$H$1+(1-$K$1)*$A99-C$4)+$E$1*C89</f>
        <v>5.695950352096091</v>
      </c>
      <c r="D99">
        <f aca="true" t="shared" si="116" ref="D99:L99">LN($B$1*$A99^$H$1+(1-$K$1)*$A99-D$4)+$E$1*D89</f>
        <v>5.89626295175764</v>
      </c>
      <c r="E99">
        <f t="shared" si="116"/>
        <v>5.998225301311865</v>
      </c>
      <c r="F99">
        <f t="shared" si="116"/>
        <v>6.059070303607507</v>
      </c>
      <c r="G99">
        <f t="shared" si="116"/>
        <v>6.096265584258874</v>
      </c>
      <c r="H99">
        <f t="shared" si="116"/>
        <v>6.119287137553924</v>
      </c>
      <c r="I99">
        <f t="shared" si="116"/>
        <v>6.130176916168784</v>
      </c>
      <c r="J99">
        <f t="shared" si="116"/>
        <v>6.1335839239209875</v>
      </c>
      <c r="K99">
        <f t="shared" si="116"/>
        <v>6.129300598128124</v>
      </c>
      <c r="L99">
        <f t="shared" si="116"/>
        <v>6.119675068292112</v>
      </c>
      <c r="M99">
        <f t="shared" si="105"/>
        <v>6.1335839239209875</v>
      </c>
      <c r="N99">
        <f t="shared" si="106"/>
      </c>
      <c r="O99">
        <f t="shared" si="102"/>
      </c>
      <c r="P99">
        <f t="shared" si="102"/>
      </c>
      <c r="Q99">
        <f t="shared" si="102"/>
      </c>
      <c r="R99">
        <f t="shared" si="102"/>
      </c>
      <c r="S99">
        <f t="shared" si="102"/>
      </c>
      <c r="T99">
        <f t="shared" si="102"/>
      </c>
      <c r="U99">
        <f t="shared" si="102"/>
        <v>8</v>
      </c>
      <c r="V99">
        <f t="shared" si="102"/>
      </c>
      <c r="W99">
        <f t="shared" si="102"/>
      </c>
      <c r="X99">
        <f t="shared" si="107"/>
        <v>8</v>
      </c>
      <c r="Y99">
        <f t="shared" si="108"/>
        <v>0.04172825018655679</v>
      </c>
      <c r="Z99">
        <f>MAX(Y90:Y99)</f>
        <v>0.04172825018655679</v>
      </c>
    </row>
    <row r="101" spans="1:2" ht="12">
      <c r="A101" t="s">
        <v>9</v>
      </c>
      <c r="B101">
        <v>8</v>
      </c>
    </row>
    <row r="102" spans="2:12" ht="12">
      <c r="B102" t="s">
        <v>6</v>
      </c>
      <c r="C102">
        <v>1</v>
      </c>
      <c r="D102">
        <v>2</v>
      </c>
      <c r="E102">
        <f>D102+1</f>
        <v>3</v>
      </c>
      <c r="F102">
        <f aca="true" t="shared" si="117" ref="F102:K102">E102+1</f>
        <v>4</v>
      </c>
      <c r="G102">
        <f t="shared" si="117"/>
        <v>5</v>
      </c>
      <c r="H102">
        <f t="shared" si="117"/>
        <v>6</v>
      </c>
      <c r="I102">
        <f t="shared" si="117"/>
        <v>7</v>
      </c>
      <c r="J102">
        <f t="shared" si="117"/>
        <v>8</v>
      </c>
      <c r="K102">
        <f t="shared" si="117"/>
        <v>9</v>
      </c>
      <c r="L102">
        <f>K102+1</f>
        <v>10</v>
      </c>
    </row>
    <row r="103" spans="1:25" ht="12">
      <c r="A103" t="s">
        <v>0</v>
      </c>
      <c r="B103" t="s">
        <v>10</v>
      </c>
      <c r="C103">
        <f>B104</f>
        <v>4.589932664813125</v>
      </c>
      <c r="D103">
        <f>B105</f>
        <v>5.057128221782845</v>
      </c>
      <c r="E103">
        <f>B106</f>
        <v>5.329734440220868</v>
      </c>
      <c r="F103">
        <f>B107</f>
        <v>5.5225486727364546</v>
      </c>
      <c r="G103">
        <f>B108</f>
        <v>5.670686351973735</v>
      </c>
      <c r="H103">
        <f>B109</f>
        <v>5.793300349951974</v>
      </c>
      <c r="I103">
        <f>B110</f>
        <v>5.894738297134551</v>
      </c>
      <c r="J103">
        <f>B111</f>
        <v>5.9844733843226425</v>
      </c>
      <c r="K103">
        <f>B112</f>
        <v>6.062415020426359</v>
      </c>
      <c r="L103">
        <f>B113</f>
        <v>6.1335839239209875</v>
      </c>
      <c r="M103" t="s">
        <v>11</v>
      </c>
      <c r="X103" t="s">
        <v>8</v>
      </c>
      <c r="Y103" t="s">
        <v>12</v>
      </c>
    </row>
    <row r="104" spans="1:25" ht="12">
      <c r="A104">
        <v>1</v>
      </c>
      <c r="B104">
        <f>M90</f>
        <v>4.589932664813125</v>
      </c>
      <c r="C104">
        <f aca="true" t="shared" si="118" ref="C104:K104">LN($B$1*$A104^$H$1+(1-$K$1)*$A104-C$4)+$E$1*C103</f>
        <v>4.4921909097427815</v>
      </c>
      <c r="D104">
        <f t="shared" si="118"/>
        <v>4.608005652571258</v>
      </c>
      <c r="E104">
        <f t="shared" si="118"/>
        <v>4.610777369165747</v>
      </c>
      <c r="F104">
        <f t="shared" si="118"/>
        <v>4.553033805596282</v>
      </c>
      <c r="G104">
        <f t="shared" si="118"/>
        <v>4.444781088420968</v>
      </c>
      <c r="H104">
        <f t="shared" si="118"/>
        <v>4.2829445360958776</v>
      </c>
      <c r="I104">
        <f t="shared" si="118"/>
        <v>4.045981437235385</v>
      </c>
      <c r="J104">
        <f t="shared" si="118"/>
        <v>3.6853838727212667</v>
      </c>
      <c r="K104">
        <f t="shared" si="118"/>
        <v>3.0312075102131795</v>
      </c>
      <c r="L104">
        <v>-10</v>
      </c>
      <c r="M104">
        <f>MAX(C104:L104)</f>
        <v>4.610777369165747</v>
      </c>
      <c r="N104">
        <f>IF(C104=$M104,C$4,"")</f>
      </c>
      <c r="O104">
        <f aca="true" t="shared" si="119" ref="O104:W113">IF(D104=$M104,D$4,"")</f>
      </c>
      <c r="P104">
        <f t="shared" si="119"/>
        <v>3</v>
      </c>
      <c r="Q104">
        <f t="shared" si="119"/>
      </c>
      <c r="R104">
        <f t="shared" si="119"/>
      </c>
      <c r="S104">
        <f t="shared" si="119"/>
      </c>
      <c r="T104">
        <f t="shared" si="119"/>
      </c>
      <c r="U104">
        <f t="shared" si="119"/>
      </c>
      <c r="V104">
        <f t="shared" si="119"/>
      </c>
      <c r="W104">
        <f t="shared" si="119"/>
      </c>
      <c r="X104">
        <f>MIN(N104:W104)</f>
        <v>3</v>
      </c>
      <c r="Y104">
        <f>ABS(M104-B104)</f>
        <v>0.020844704352622756</v>
      </c>
    </row>
    <row r="105" spans="1:25" ht="12">
      <c r="A105">
        <v>2</v>
      </c>
      <c r="B105">
        <f aca="true" t="shared" si="120" ref="B105:B113">M91</f>
        <v>5.057128221782845</v>
      </c>
      <c r="C105">
        <f aca="true" t="shared" si="121" ref="C105:L105">LN($B$1*$A105^$H$1+(1-$K$1)*$A105-C$4)+$E$1*C103</f>
        <v>4.870789860698944</v>
      </c>
      <c r="D105">
        <f t="shared" si="121"/>
        <v>5.025245797338877</v>
      </c>
      <c r="E105">
        <f t="shared" si="121"/>
        <v>5.0756011439317765</v>
      </c>
      <c r="F105">
        <f t="shared" si="121"/>
        <v>5.077972926135469</v>
      </c>
      <c r="G105">
        <f t="shared" si="121"/>
        <v>5.048237191022755</v>
      </c>
      <c r="H105">
        <f t="shared" si="121"/>
        <v>4.993702682217349</v>
      </c>
      <c r="I105">
        <f t="shared" si="121"/>
        <v>4.913380987160317</v>
      </c>
      <c r="J105">
        <f t="shared" si="121"/>
        <v>4.807409195299066</v>
      </c>
      <c r="K105">
        <f t="shared" si="121"/>
        <v>4.668675994386009</v>
      </c>
      <c r="L105">
        <f t="shared" si="121"/>
        <v>4.4880034679349965</v>
      </c>
      <c r="M105">
        <f aca="true" t="shared" si="122" ref="M105:M113">MAX(C105:L105)</f>
        <v>5.077972926135469</v>
      </c>
      <c r="N105">
        <f aca="true" t="shared" si="123" ref="N105:N113">IF(C105=$M105,C$4,"")</f>
      </c>
      <c r="O105">
        <f t="shared" si="119"/>
      </c>
      <c r="P105">
        <f t="shared" si="119"/>
      </c>
      <c r="Q105">
        <f t="shared" si="119"/>
        <v>4</v>
      </c>
      <c r="R105">
        <f t="shared" si="119"/>
      </c>
      <c r="S105">
        <f t="shared" si="119"/>
      </c>
      <c r="T105">
        <f t="shared" si="119"/>
      </c>
      <c r="U105">
        <f t="shared" si="119"/>
      </c>
      <c r="V105">
        <f t="shared" si="119"/>
      </c>
      <c r="W105">
        <f t="shared" si="119"/>
      </c>
      <c r="X105">
        <f aca="true" t="shared" si="124" ref="X105:X113">MIN(N105:W105)</f>
        <v>4</v>
      </c>
      <c r="Y105">
        <f aca="true" t="shared" si="125" ref="Y105:Y113">ABS(M105-B105)</f>
        <v>0.020844704352623644</v>
      </c>
    </row>
    <row r="106" spans="1:25" ht="12">
      <c r="A106">
        <v>3</v>
      </c>
      <c r="B106">
        <f t="shared" si="120"/>
        <v>5.329734440220868</v>
      </c>
      <c r="C106">
        <f>LN($B$1*$A106^$H$1+(1-$K$1)*$A106-C$4)+$E$1*C103</f>
        <v>5.087388813546703</v>
      </c>
      <c r="D106">
        <f aca="true" t="shared" si="126" ref="D106:L106">LN($B$1*$A106^$H$1+(1-$K$1)*$A106-D$4)+$E$1*D103</f>
        <v>5.257756438863398</v>
      </c>
      <c r="E106">
        <f t="shared" si="126"/>
        <v>5.326559861159392</v>
      </c>
      <c r="F106">
        <f t="shared" si="126"/>
        <v>5.350579144573492</v>
      </c>
      <c r="G106">
        <f t="shared" si="126"/>
        <v>5.346608373151703</v>
      </c>
      <c r="H106">
        <f t="shared" si="126"/>
        <v>5.323266129755187</v>
      </c>
      <c r="I106">
        <f t="shared" si="126"/>
        <v>5.2815021395492145</v>
      </c>
      <c r="J106">
        <f t="shared" si="126"/>
        <v>5.224453833931838</v>
      </c>
      <c r="K106">
        <f t="shared" si="126"/>
        <v>5.1499308299713125</v>
      </c>
      <c r="L106">
        <f t="shared" si="126"/>
        <v>5.057471696772104</v>
      </c>
      <c r="M106">
        <f t="shared" si="122"/>
        <v>5.350579144573492</v>
      </c>
      <c r="N106">
        <f t="shared" si="123"/>
      </c>
      <c r="O106">
        <f t="shared" si="119"/>
      </c>
      <c r="P106">
        <f t="shared" si="119"/>
      </c>
      <c r="Q106">
        <f t="shared" si="119"/>
        <v>4</v>
      </c>
      <c r="R106">
        <f t="shared" si="119"/>
      </c>
      <c r="S106">
        <f t="shared" si="119"/>
      </c>
      <c r="T106">
        <f t="shared" si="119"/>
      </c>
      <c r="U106">
        <f t="shared" si="119"/>
      </c>
      <c r="V106">
        <f t="shared" si="119"/>
      </c>
      <c r="W106">
        <f t="shared" si="119"/>
      </c>
      <c r="X106">
        <f t="shared" si="124"/>
        <v>4</v>
      </c>
      <c r="Y106">
        <f t="shared" si="125"/>
        <v>0.020844704352623644</v>
      </c>
    </row>
    <row r="107" spans="1:25" ht="12">
      <c r="A107">
        <v>4</v>
      </c>
      <c r="B107">
        <f t="shared" si="120"/>
        <v>5.5225486727364546</v>
      </c>
      <c r="C107">
        <f>LN($B$1*$A107^$H$1+(1-$K$1)*$A107-C$4)+$E$1*C103</f>
        <v>5.239405311573003</v>
      </c>
      <c r="D107">
        <f aca="true" t="shared" si="127" ref="D107:L107">LN($B$1*$A107^$H$1+(1-$K$1)*$A107-D$4)+$E$1*D103</f>
        <v>5.418935868787587</v>
      </c>
      <c r="E107">
        <f t="shared" si="127"/>
        <v>5.49808056416665</v>
      </c>
      <c r="F107">
        <f t="shared" si="127"/>
        <v>5.533863058608008</v>
      </c>
      <c r="G107">
        <f t="shared" si="127"/>
        <v>5.543393377089078</v>
      </c>
      <c r="H107">
        <f t="shared" si="127"/>
        <v>5.535707504591246</v>
      </c>
      <c r="I107">
        <f t="shared" si="127"/>
        <v>5.512318506028812</v>
      </c>
      <c r="J107">
        <f t="shared" si="127"/>
        <v>5.477143341949322</v>
      </c>
      <c r="K107">
        <f t="shared" si="127"/>
        <v>5.42910278301155</v>
      </c>
      <c r="L107">
        <f t="shared" si="127"/>
        <v>5.36937705495454</v>
      </c>
      <c r="M107">
        <f t="shared" si="122"/>
        <v>5.543393377089078</v>
      </c>
      <c r="N107">
        <f t="shared" si="123"/>
      </c>
      <c r="O107">
        <f t="shared" si="119"/>
      </c>
      <c r="P107">
        <f t="shared" si="119"/>
      </c>
      <c r="Q107">
        <f t="shared" si="119"/>
      </c>
      <c r="R107">
        <f t="shared" si="119"/>
        <v>5</v>
      </c>
      <c r="S107">
        <f t="shared" si="119"/>
      </c>
      <c r="T107">
        <f t="shared" si="119"/>
      </c>
      <c r="U107">
        <f t="shared" si="119"/>
      </c>
      <c r="V107">
        <f t="shared" si="119"/>
      </c>
      <c r="W107">
        <f t="shared" si="119"/>
      </c>
      <c r="X107">
        <f t="shared" si="124"/>
        <v>5</v>
      </c>
      <c r="Y107">
        <f t="shared" si="125"/>
        <v>0.020844704352623644</v>
      </c>
    </row>
    <row r="108" spans="1:25" ht="12">
      <c r="A108">
        <v>5</v>
      </c>
      <c r="B108">
        <f t="shared" si="120"/>
        <v>5.670686351973735</v>
      </c>
      <c r="C108">
        <f>LN($B$1*$A108^$H$1+(1-$K$1)*$A108-C$4)+$E$1*C103</f>
        <v>5.356518170664348</v>
      </c>
      <c r="D108">
        <f aca="true" t="shared" si="128" ref="D108:L108">LN($B$1*$A108^$H$1+(1-$K$1)*$A108-D$4)+$E$1*D103</f>
        <v>5.542169689786419</v>
      </c>
      <c r="E108">
        <f t="shared" si="128"/>
        <v>5.628111413687374</v>
      </c>
      <c r="F108">
        <f t="shared" si="128"/>
        <v>5.671485745657192</v>
      </c>
      <c r="G108">
        <f t="shared" si="128"/>
        <v>5.6895510419983975</v>
      </c>
      <c r="H108">
        <f t="shared" si="128"/>
        <v>5.691531056326359</v>
      </c>
      <c r="I108">
        <f t="shared" si="128"/>
        <v>5.679180131492284</v>
      </c>
      <c r="J108">
        <f t="shared" si="128"/>
        <v>5.656730592752763</v>
      </c>
      <c r="K108">
        <f t="shared" si="128"/>
        <v>5.623523558389385</v>
      </c>
      <c r="L108">
        <f t="shared" si="128"/>
        <v>5.581312410454881</v>
      </c>
      <c r="M108">
        <f t="shared" si="122"/>
        <v>5.691531056326359</v>
      </c>
      <c r="N108">
        <f t="shared" si="123"/>
      </c>
      <c r="O108">
        <f t="shared" si="119"/>
      </c>
      <c r="P108">
        <f t="shared" si="119"/>
      </c>
      <c r="Q108">
        <f t="shared" si="119"/>
      </c>
      <c r="R108">
        <f t="shared" si="119"/>
      </c>
      <c r="S108">
        <f t="shared" si="119"/>
        <v>6</v>
      </c>
      <c r="T108">
        <f t="shared" si="119"/>
      </c>
      <c r="U108">
        <f t="shared" si="119"/>
      </c>
      <c r="V108">
        <f t="shared" si="119"/>
      </c>
      <c r="W108">
        <f t="shared" si="119"/>
      </c>
      <c r="X108">
        <f t="shared" si="124"/>
        <v>6</v>
      </c>
      <c r="Y108">
        <f t="shared" si="125"/>
        <v>0.020844704352623644</v>
      </c>
    </row>
    <row r="109" spans="1:25" ht="12">
      <c r="A109">
        <v>6</v>
      </c>
      <c r="B109">
        <f t="shared" si="120"/>
        <v>5.793300349951974</v>
      </c>
      <c r="C109">
        <f>LN($B$1*$A109^$H$1+(1-$K$1)*$A109-C$4)+$E$1*C103</f>
        <v>5.451749599249823</v>
      </c>
      <c r="D109">
        <f aca="true" t="shared" si="129" ref="D109:L109">LN($B$1*$A109^$H$1+(1-$K$1)*$A109-D$4)+$E$1*D103</f>
        <v>5.641852613397846</v>
      </c>
      <c r="E109">
        <f t="shared" si="129"/>
        <v>5.732682798139026</v>
      </c>
      <c r="F109">
        <f t="shared" si="129"/>
        <v>5.781450285570935</v>
      </c>
      <c r="G109">
        <f t="shared" si="129"/>
        <v>5.805495936947304</v>
      </c>
      <c r="H109">
        <f t="shared" si="129"/>
        <v>5.814145054304598</v>
      </c>
      <c r="I109">
        <f t="shared" si="129"/>
        <v>5.809278411427858</v>
      </c>
      <c r="J109">
        <f t="shared" si="129"/>
        <v>5.7952877784431305</v>
      </c>
      <c r="K109">
        <f t="shared" si="129"/>
        <v>5.771718281736355</v>
      </c>
      <c r="L109">
        <f t="shared" si="129"/>
        <v>5.740588647926307</v>
      </c>
      <c r="M109">
        <f t="shared" si="122"/>
        <v>5.814145054304598</v>
      </c>
      <c r="N109">
        <f t="shared" si="123"/>
      </c>
      <c r="O109">
        <f t="shared" si="119"/>
      </c>
      <c r="P109">
        <f t="shared" si="119"/>
      </c>
      <c r="Q109">
        <f t="shared" si="119"/>
      </c>
      <c r="R109">
        <f t="shared" si="119"/>
      </c>
      <c r="S109">
        <f t="shared" si="119"/>
        <v>6</v>
      </c>
      <c r="T109">
        <f t="shared" si="119"/>
      </c>
      <c r="U109">
        <f t="shared" si="119"/>
      </c>
      <c r="V109">
        <f t="shared" si="119"/>
      </c>
      <c r="W109">
        <f t="shared" si="119"/>
      </c>
      <c r="X109">
        <f t="shared" si="124"/>
        <v>6</v>
      </c>
      <c r="Y109">
        <f t="shared" si="125"/>
        <v>0.020844704352623644</v>
      </c>
    </row>
    <row r="110" spans="1:25" ht="12">
      <c r="A110">
        <v>7</v>
      </c>
      <c r="B110">
        <f t="shared" si="120"/>
        <v>5.894738297134551</v>
      </c>
      <c r="C110">
        <f>LN($B$1*$A110^$H$1+(1-$K$1)*$A110-C$4)+$E$1*C103</f>
        <v>5.5319772424714255</v>
      </c>
      <c r="D110">
        <f aca="true" t="shared" si="130" ref="D110:L110">LN($B$1*$A110^$H$1+(1-$K$1)*$A110-D$4)+$E$1*D103</f>
        <v>5.725501564299027</v>
      </c>
      <c r="E110">
        <f t="shared" si="130"/>
        <v>5.820058052202967</v>
      </c>
      <c r="F110">
        <f t="shared" si="130"/>
        <v>5.872899554287384</v>
      </c>
      <c r="G110">
        <f t="shared" si="130"/>
        <v>5.901418021602204</v>
      </c>
      <c r="H110">
        <f t="shared" si="130"/>
        <v>5.915000379267521</v>
      </c>
      <c r="I110">
        <f t="shared" si="130"/>
        <v>5.915602422227829</v>
      </c>
      <c r="J110">
        <f t="shared" si="130"/>
        <v>5.90770819442762</v>
      </c>
      <c r="K110">
        <f t="shared" si="130"/>
        <v>5.890977616954583</v>
      </c>
      <c r="L110">
        <f t="shared" si="130"/>
        <v>5.867574058956614</v>
      </c>
      <c r="M110">
        <f t="shared" si="122"/>
        <v>5.915602422227829</v>
      </c>
      <c r="N110">
        <f t="shared" si="123"/>
      </c>
      <c r="O110">
        <f t="shared" si="119"/>
      </c>
      <c r="P110">
        <f t="shared" si="119"/>
      </c>
      <c r="Q110">
        <f t="shared" si="119"/>
      </c>
      <c r="R110">
        <f t="shared" si="119"/>
      </c>
      <c r="S110">
        <f t="shared" si="119"/>
      </c>
      <c r="T110">
        <f t="shared" si="119"/>
        <v>7</v>
      </c>
      <c r="U110">
        <f t="shared" si="119"/>
      </c>
      <c r="V110">
        <f t="shared" si="119"/>
      </c>
      <c r="W110">
        <f t="shared" si="119"/>
      </c>
      <c r="X110">
        <f t="shared" si="124"/>
        <v>7</v>
      </c>
      <c r="Y110">
        <f t="shared" si="125"/>
        <v>0.020864125093278396</v>
      </c>
    </row>
    <row r="111" spans="1:25" ht="12">
      <c r="A111">
        <v>8</v>
      </c>
      <c r="B111">
        <f t="shared" si="120"/>
        <v>5.9844733843226425</v>
      </c>
      <c r="C111">
        <f>LN($B$1*$A111^$H$1+(1-$K$1)*$A111-C$4)+$E$1*C103</f>
        <v>5.60127672378068</v>
      </c>
      <c r="D111">
        <f aca="true" t="shared" si="131" ref="D111:L111">LN($B$1*$A111^$H$1+(1-$K$1)*$A111-D$4)+$E$1*D103</f>
        <v>5.797534819743749</v>
      </c>
      <c r="E111">
        <f t="shared" si="131"/>
        <v>5.895049732691019</v>
      </c>
      <c r="F111">
        <f t="shared" si="131"/>
        <v>5.951103203375627</v>
      </c>
      <c r="G111">
        <f t="shared" si="131"/>
        <v>5.983121254850143</v>
      </c>
      <c r="H111">
        <f t="shared" si="131"/>
        <v>6.000531279357276</v>
      </c>
      <c r="I111">
        <f t="shared" si="131"/>
        <v>6.005337509415921</v>
      </c>
      <c r="J111">
        <f t="shared" si="131"/>
        <v>6.002082462488508</v>
      </c>
      <c r="K111">
        <f t="shared" si="131"/>
        <v>5.990497312591145</v>
      </c>
      <c r="L111">
        <f t="shared" si="131"/>
        <v>5.972833157556327</v>
      </c>
      <c r="M111">
        <f t="shared" si="122"/>
        <v>6.005337509415921</v>
      </c>
      <c r="N111">
        <f t="shared" si="123"/>
      </c>
      <c r="O111">
        <f t="shared" si="119"/>
      </c>
      <c r="P111">
        <f t="shared" si="119"/>
      </c>
      <c r="Q111">
        <f t="shared" si="119"/>
      </c>
      <c r="R111">
        <f t="shared" si="119"/>
      </c>
      <c r="S111">
        <f t="shared" si="119"/>
      </c>
      <c r="T111">
        <f t="shared" si="119"/>
        <v>7</v>
      </c>
      <c r="U111">
        <f t="shared" si="119"/>
      </c>
      <c r="V111">
        <f t="shared" si="119"/>
      </c>
      <c r="W111">
        <f t="shared" si="119"/>
      </c>
      <c r="X111">
        <f t="shared" si="124"/>
        <v>7</v>
      </c>
      <c r="Y111">
        <f t="shared" si="125"/>
        <v>0.020864125093278396</v>
      </c>
    </row>
    <row r="112" spans="1:25" ht="12">
      <c r="A112">
        <v>9</v>
      </c>
      <c r="B112">
        <f t="shared" si="120"/>
        <v>6.062415020426359</v>
      </c>
      <c r="C112">
        <f>LN($B$1*$A112^$H$1+(1-$K$1)*$A112-C$4)+$E$1*C103</f>
        <v>5.662262162393036</v>
      </c>
      <c r="D112">
        <f aca="true" t="shared" si="132" ref="D112:L112">LN($B$1*$A112^$H$1+(1-$K$1)*$A112-D$4)+$E$1*D103</f>
        <v>5.860768621066626</v>
      </c>
      <c r="E112">
        <f t="shared" si="132"/>
        <v>5.960704086114763</v>
      </c>
      <c r="F112">
        <f t="shared" si="132"/>
        <v>6.019370874389709</v>
      </c>
      <c r="G112">
        <f t="shared" si="132"/>
        <v>6.054219000855069</v>
      </c>
      <c r="H112">
        <f t="shared" si="132"/>
        <v>6.074704005323933</v>
      </c>
      <c r="I112">
        <f t="shared" si="132"/>
        <v>6.082863364496426</v>
      </c>
      <c r="J112">
        <f t="shared" si="132"/>
        <v>6.083279145519637</v>
      </c>
      <c r="K112">
        <f t="shared" si="132"/>
        <v>6.075729947936603</v>
      </c>
      <c r="L112">
        <f t="shared" si="132"/>
        <v>6.062524235514484</v>
      </c>
      <c r="M112">
        <f t="shared" si="122"/>
        <v>6.083279145519637</v>
      </c>
      <c r="N112">
        <f t="shared" si="123"/>
      </c>
      <c r="O112">
        <f t="shared" si="119"/>
      </c>
      <c r="P112">
        <f t="shared" si="119"/>
      </c>
      <c r="Q112">
        <f t="shared" si="119"/>
      </c>
      <c r="R112">
        <f t="shared" si="119"/>
      </c>
      <c r="S112">
        <f t="shared" si="119"/>
      </c>
      <c r="T112">
        <f t="shared" si="119"/>
      </c>
      <c r="U112">
        <f t="shared" si="119"/>
        <v>8</v>
      </c>
      <c r="V112">
        <f t="shared" si="119"/>
      </c>
      <c r="W112">
        <f t="shared" si="119"/>
      </c>
      <c r="X112">
        <f t="shared" si="124"/>
        <v>8</v>
      </c>
      <c r="Y112">
        <f t="shared" si="125"/>
        <v>0.020864125093278396</v>
      </c>
    </row>
    <row r="113" spans="1:26" ht="12">
      <c r="A113">
        <v>10</v>
      </c>
      <c r="B113">
        <f t="shared" si="120"/>
        <v>6.1335839239209875</v>
      </c>
      <c r="C113">
        <f>LN($B$1*$A113^$H$1+(1-$K$1)*$A113-C$4)+$E$1*C103</f>
        <v>5.716710397874545</v>
      </c>
      <c r="D113">
        <f aca="true" t="shared" si="133" ref="D113:L113">LN($B$1*$A113^$H$1+(1-$K$1)*$A113-D$4)+$E$1*D103</f>
        <v>5.917107656110263</v>
      </c>
      <c r="E113">
        <f t="shared" si="133"/>
        <v>6.019070005664488</v>
      </c>
      <c r="F113">
        <f t="shared" si="133"/>
        <v>6.079915007960131</v>
      </c>
      <c r="G113">
        <f t="shared" si="133"/>
        <v>6.117110288611498</v>
      </c>
      <c r="H113">
        <f t="shared" si="133"/>
        <v>6.1401318419065465</v>
      </c>
      <c r="I113">
        <f t="shared" si="133"/>
        <v>6.151041041262062</v>
      </c>
      <c r="J113">
        <f t="shared" si="133"/>
        <v>6.154448049014266</v>
      </c>
      <c r="K113">
        <f t="shared" si="133"/>
        <v>6.150164723221402</v>
      </c>
      <c r="L113">
        <f t="shared" si="133"/>
        <v>6.140539193385391</v>
      </c>
      <c r="M113">
        <f t="shared" si="122"/>
        <v>6.154448049014266</v>
      </c>
      <c r="N113">
        <f t="shared" si="123"/>
      </c>
      <c r="O113">
        <f t="shared" si="119"/>
      </c>
      <c r="P113">
        <f t="shared" si="119"/>
      </c>
      <c r="Q113">
        <f t="shared" si="119"/>
      </c>
      <c r="R113">
        <f t="shared" si="119"/>
      </c>
      <c r="S113">
        <f t="shared" si="119"/>
      </c>
      <c r="T113">
        <f t="shared" si="119"/>
      </c>
      <c r="U113">
        <f t="shared" si="119"/>
        <v>8</v>
      </c>
      <c r="V113">
        <f t="shared" si="119"/>
      </c>
      <c r="W113">
        <f t="shared" si="119"/>
      </c>
      <c r="X113">
        <f t="shared" si="124"/>
        <v>8</v>
      </c>
      <c r="Y113">
        <f t="shared" si="125"/>
        <v>0.020864125093278396</v>
      </c>
      <c r="Z113">
        <f>MAX(Y104:Y113)</f>
        <v>0.020864125093278396</v>
      </c>
    </row>
    <row r="115" spans="1:2" ht="12">
      <c r="A115" t="s">
        <v>9</v>
      </c>
      <c r="B115">
        <v>9</v>
      </c>
    </row>
    <row r="116" spans="2:12" ht="12">
      <c r="B116" t="s">
        <v>6</v>
      </c>
      <c r="C116">
        <v>1</v>
      </c>
      <c r="D116">
        <v>2</v>
      </c>
      <c r="E116">
        <f>D116+1</f>
        <v>3</v>
      </c>
      <c r="F116">
        <f aca="true" t="shared" si="134" ref="F116:K116">E116+1</f>
        <v>4</v>
      </c>
      <c r="G116">
        <f t="shared" si="134"/>
        <v>5</v>
      </c>
      <c r="H116">
        <f t="shared" si="134"/>
        <v>6</v>
      </c>
      <c r="I116">
        <f t="shared" si="134"/>
        <v>7</v>
      </c>
      <c r="J116">
        <f t="shared" si="134"/>
        <v>8</v>
      </c>
      <c r="K116">
        <f t="shared" si="134"/>
        <v>9</v>
      </c>
      <c r="L116">
        <f>K116+1</f>
        <v>10</v>
      </c>
    </row>
    <row r="117" spans="1:25" ht="12">
      <c r="A117" t="s">
        <v>0</v>
      </c>
      <c r="B117" t="s">
        <v>10</v>
      </c>
      <c r="C117">
        <f>B118</f>
        <v>4.610777369165747</v>
      </c>
      <c r="D117">
        <f>B119</f>
        <v>5.077972926135469</v>
      </c>
      <c r="E117">
        <f>B120</f>
        <v>5.350579144573492</v>
      </c>
      <c r="F117">
        <f>B121</f>
        <v>5.543393377089078</v>
      </c>
      <c r="G117">
        <f>B122</f>
        <v>5.691531056326359</v>
      </c>
      <c r="H117">
        <f>B123</f>
        <v>5.814145054304598</v>
      </c>
      <c r="I117">
        <f>B124</f>
        <v>5.915602422227829</v>
      </c>
      <c r="J117">
        <f>B125</f>
        <v>6.005337509415921</v>
      </c>
      <c r="K117">
        <f>B126</f>
        <v>6.083279145519637</v>
      </c>
      <c r="L117">
        <f>B127</f>
        <v>6.154448049014266</v>
      </c>
      <c r="M117" t="s">
        <v>11</v>
      </c>
      <c r="X117" t="s">
        <v>8</v>
      </c>
      <c r="Y117" t="s">
        <v>12</v>
      </c>
    </row>
    <row r="118" spans="1:25" ht="12">
      <c r="A118">
        <v>1</v>
      </c>
      <c r="B118">
        <f>M104</f>
        <v>4.610777369165747</v>
      </c>
      <c r="C118">
        <f aca="true" t="shared" si="135" ref="C118:K118">LN($B$1*$A118^$H$1+(1-$K$1)*$A118-C$4)+$E$1*C117</f>
        <v>4.502613261919093</v>
      </c>
      <c r="D118">
        <f t="shared" si="135"/>
        <v>4.61842800474757</v>
      </c>
      <c r="E118">
        <f t="shared" si="135"/>
        <v>4.621199721342059</v>
      </c>
      <c r="F118">
        <f t="shared" si="135"/>
        <v>4.563456157772594</v>
      </c>
      <c r="G118">
        <f t="shared" si="135"/>
        <v>4.45520344059728</v>
      </c>
      <c r="H118">
        <f t="shared" si="135"/>
        <v>4.29336688827219</v>
      </c>
      <c r="I118">
        <f t="shared" si="135"/>
        <v>4.056413499782025</v>
      </c>
      <c r="J118">
        <f t="shared" si="135"/>
        <v>3.695815935267906</v>
      </c>
      <c r="K118">
        <f t="shared" si="135"/>
        <v>3.0416395727598187</v>
      </c>
      <c r="L118">
        <v>-10</v>
      </c>
      <c r="M118">
        <f>MAX(C118:L118)</f>
        <v>4.621199721342059</v>
      </c>
      <c r="N118">
        <f>IF(C118=$M118,C$4,"")</f>
      </c>
      <c r="O118">
        <f aca="true" t="shared" si="136" ref="O118:W127">IF(D118=$M118,D$4,"")</f>
      </c>
      <c r="P118">
        <f t="shared" si="136"/>
        <v>3</v>
      </c>
      <c r="Q118">
        <f t="shared" si="136"/>
      </c>
      <c r="R118">
        <f t="shared" si="136"/>
      </c>
      <c r="S118">
        <f t="shared" si="136"/>
      </c>
      <c r="T118">
        <f t="shared" si="136"/>
      </c>
      <c r="U118">
        <f t="shared" si="136"/>
      </c>
      <c r="V118">
        <f t="shared" si="136"/>
      </c>
      <c r="W118">
        <f t="shared" si="136"/>
      </c>
      <c r="X118">
        <f>MIN(N118:W118)</f>
        <v>3</v>
      </c>
      <c r="Y118">
        <f>ABS(M118-B118)</f>
        <v>0.010422352176311378</v>
      </c>
    </row>
    <row r="119" spans="1:25" ht="12">
      <c r="A119">
        <v>2</v>
      </c>
      <c r="B119">
        <f aca="true" t="shared" si="137" ref="B119:B127">M105</f>
        <v>5.077972926135469</v>
      </c>
      <c r="C119">
        <f aca="true" t="shared" si="138" ref="C119:L119">LN($B$1*$A119^$H$1+(1-$K$1)*$A119-C$4)+$E$1*C117</f>
        <v>4.881212212875256</v>
      </c>
      <c r="D119">
        <f t="shared" si="138"/>
        <v>5.035668149515189</v>
      </c>
      <c r="E119">
        <f t="shared" si="138"/>
        <v>5.086023496108089</v>
      </c>
      <c r="F119">
        <f t="shared" si="138"/>
        <v>5.088395278311781</v>
      </c>
      <c r="G119">
        <f t="shared" si="138"/>
        <v>5.058659543199067</v>
      </c>
      <c r="H119">
        <f t="shared" si="138"/>
        <v>5.004125034393661</v>
      </c>
      <c r="I119">
        <f t="shared" si="138"/>
        <v>4.923813049706957</v>
      </c>
      <c r="J119">
        <f t="shared" si="138"/>
        <v>4.817841257845704</v>
      </c>
      <c r="K119">
        <f t="shared" si="138"/>
        <v>4.679108056932649</v>
      </c>
      <c r="L119">
        <f t="shared" si="138"/>
        <v>4.498435530481636</v>
      </c>
      <c r="M119">
        <f aca="true" t="shared" si="139" ref="M119:M127">MAX(C119:L119)</f>
        <v>5.088395278311781</v>
      </c>
      <c r="N119">
        <f aca="true" t="shared" si="140" ref="N119:N127">IF(C119=$M119,C$4,"")</f>
      </c>
      <c r="O119">
        <f t="shared" si="136"/>
      </c>
      <c r="P119">
        <f t="shared" si="136"/>
      </c>
      <c r="Q119">
        <f t="shared" si="136"/>
        <v>4</v>
      </c>
      <c r="R119">
        <f t="shared" si="136"/>
      </c>
      <c r="S119">
        <f t="shared" si="136"/>
      </c>
      <c r="T119">
        <f t="shared" si="136"/>
      </c>
      <c r="U119">
        <f t="shared" si="136"/>
      </c>
      <c r="V119">
        <f t="shared" si="136"/>
      </c>
      <c r="W119">
        <f t="shared" si="136"/>
      </c>
      <c r="X119">
        <f aca="true" t="shared" si="141" ref="X119:X127">MIN(N119:W119)</f>
        <v>4</v>
      </c>
      <c r="Y119">
        <f aca="true" t="shared" si="142" ref="Y119:Y127">ABS(M119-B119)</f>
        <v>0.010422352176312266</v>
      </c>
    </row>
    <row r="120" spans="1:25" ht="12">
      <c r="A120">
        <v>3</v>
      </c>
      <c r="B120">
        <f t="shared" si="137"/>
        <v>5.350579144573492</v>
      </c>
      <c r="C120">
        <f>LN($B$1*$A120^$H$1+(1-$K$1)*$A120-C$4)+$E$1*C117</f>
        <v>5.097811165723014</v>
      </c>
      <c r="D120">
        <f aca="true" t="shared" si="143" ref="D120:L120">LN($B$1*$A120^$H$1+(1-$K$1)*$A120-D$4)+$E$1*D117</f>
        <v>5.268178791039709</v>
      </c>
      <c r="E120">
        <f t="shared" si="143"/>
        <v>5.336982213335704</v>
      </c>
      <c r="F120">
        <f t="shared" si="143"/>
        <v>5.361001496749804</v>
      </c>
      <c r="G120">
        <f t="shared" si="143"/>
        <v>5.3570307253280145</v>
      </c>
      <c r="H120">
        <f t="shared" si="143"/>
        <v>5.3336884819315</v>
      </c>
      <c r="I120">
        <f t="shared" si="143"/>
        <v>5.291934202095854</v>
      </c>
      <c r="J120">
        <f t="shared" si="143"/>
        <v>5.234885896478477</v>
      </c>
      <c r="K120">
        <f t="shared" si="143"/>
        <v>5.160362892517951</v>
      </c>
      <c r="L120">
        <f t="shared" si="143"/>
        <v>5.067903759318742</v>
      </c>
      <c r="M120">
        <f t="shared" si="139"/>
        <v>5.361001496749804</v>
      </c>
      <c r="N120">
        <f t="shared" si="140"/>
      </c>
      <c r="O120">
        <f t="shared" si="136"/>
      </c>
      <c r="P120">
        <f t="shared" si="136"/>
      </c>
      <c r="Q120">
        <f t="shared" si="136"/>
        <v>4</v>
      </c>
      <c r="R120">
        <f t="shared" si="136"/>
      </c>
      <c r="S120">
        <f t="shared" si="136"/>
      </c>
      <c r="T120">
        <f t="shared" si="136"/>
      </c>
      <c r="U120">
        <f t="shared" si="136"/>
      </c>
      <c r="V120">
        <f t="shared" si="136"/>
      </c>
      <c r="W120">
        <f t="shared" si="136"/>
      </c>
      <c r="X120">
        <f t="shared" si="141"/>
        <v>4</v>
      </c>
      <c r="Y120">
        <f t="shared" si="142"/>
        <v>0.010422352176312266</v>
      </c>
    </row>
    <row r="121" spans="1:25" ht="12">
      <c r="A121">
        <v>4</v>
      </c>
      <c r="B121">
        <f t="shared" si="137"/>
        <v>5.543393377089078</v>
      </c>
      <c r="C121">
        <f>LN($B$1*$A121^$H$1+(1-$K$1)*$A121-C$4)+$E$1*C117</f>
        <v>5.249827663749314</v>
      </c>
      <c r="D121">
        <f aca="true" t="shared" si="144" ref="D121:L121">LN($B$1*$A121^$H$1+(1-$K$1)*$A121-D$4)+$E$1*D117</f>
        <v>5.429358220963898</v>
      </c>
      <c r="E121">
        <f t="shared" si="144"/>
        <v>5.508502916342962</v>
      </c>
      <c r="F121">
        <f t="shared" si="144"/>
        <v>5.544285410784321</v>
      </c>
      <c r="G121">
        <f t="shared" si="144"/>
        <v>5.55381572926539</v>
      </c>
      <c r="H121">
        <f t="shared" si="144"/>
        <v>5.546129856767557</v>
      </c>
      <c r="I121">
        <f t="shared" si="144"/>
        <v>5.522750568575452</v>
      </c>
      <c r="J121">
        <f t="shared" si="144"/>
        <v>5.487575404495961</v>
      </c>
      <c r="K121">
        <f t="shared" si="144"/>
        <v>5.439534845558189</v>
      </c>
      <c r="L121">
        <f t="shared" si="144"/>
        <v>5.379809117501178</v>
      </c>
      <c r="M121">
        <f t="shared" si="139"/>
        <v>5.55381572926539</v>
      </c>
      <c r="N121">
        <f t="shared" si="140"/>
      </c>
      <c r="O121">
        <f t="shared" si="136"/>
      </c>
      <c r="P121">
        <f t="shared" si="136"/>
      </c>
      <c r="Q121">
        <f t="shared" si="136"/>
      </c>
      <c r="R121">
        <f t="shared" si="136"/>
        <v>5</v>
      </c>
      <c r="S121">
        <f t="shared" si="136"/>
      </c>
      <c r="T121">
        <f t="shared" si="136"/>
      </c>
      <c r="U121">
        <f t="shared" si="136"/>
      </c>
      <c r="V121">
        <f t="shared" si="136"/>
      </c>
      <c r="W121">
        <f t="shared" si="136"/>
      </c>
      <c r="X121">
        <f t="shared" si="141"/>
        <v>5</v>
      </c>
      <c r="Y121">
        <f t="shared" si="142"/>
        <v>0.010422352176311378</v>
      </c>
    </row>
    <row r="122" spans="1:25" ht="12">
      <c r="A122">
        <v>5</v>
      </c>
      <c r="B122">
        <f t="shared" si="137"/>
        <v>5.691531056326359</v>
      </c>
      <c r="C122">
        <f>LN($B$1*$A122^$H$1+(1-$K$1)*$A122-C$4)+$E$1*C117</f>
        <v>5.366940522840659</v>
      </c>
      <c r="D122">
        <f aca="true" t="shared" si="145" ref="D122:L122">LN($B$1*$A122^$H$1+(1-$K$1)*$A122-D$4)+$E$1*D117</f>
        <v>5.552592041962731</v>
      </c>
      <c r="E122">
        <f t="shared" si="145"/>
        <v>5.638533765863686</v>
      </c>
      <c r="F122">
        <f t="shared" si="145"/>
        <v>5.681908097833504</v>
      </c>
      <c r="G122">
        <f t="shared" si="145"/>
        <v>5.699973394174709</v>
      </c>
      <c r="H122">
        <f t="shared" si="145"/>
        <v>5.701953408502671</v>
      </c>
      <c r="I122">
        <f t="shared" si="145"/>
        <v>5.689612194038924</v>
      </c>
      <c r="J122">
        <f t="shared" si="145"/>
        <v>5.667162655299402</v>
      </c>
      <c r="K122">
        <f t="shared" si="145"/>
        <v>5.633955620936024</v>
      </c>
      <c r="L122">
        <f t="shared" si="145"/>
        <v>5.591744473001521</v>
      </c>
      <c r="M122">
        <f t="shared" si="139"/>
        <v>5.701953408502671</v>
      </c>
      <c r="N122">
        <f t="shared" si="140"/>
      </c>
      <c r="O122">
        <f t="shared" si="136"/>
      </c>
      <c r="P122">
        <f t="shared" si="136"/>
      </c>
      <c r="Q122">
        <f t="shared" si="136"/>
      </c>
      <c r="R122">
        <f t="shared" si="136"/>
      </c>
      <c r="S122">
        <f t="shared" si="136"/>
        <v>6</v>
      </c>
      <c r="T122">
        <f t="shared" si="136"/>
      </c>
      <c r="U122">
        <f t="shared" si="136"/>
      </c>
      <c r="V122">
        <f t="shared" si="136"/>
      </c>
      <c r="W122">
        <f t="shared" si="136"/>
      </c>
      <c r="X122">
        <f t="shared" si="141"/>
        <v>6</v>
      </c>
      <c r="Y122">
        <f t="shared" si="142"/>
        <v>0.010422352176312266</v>
      </c>
    </row>
    <row r="123" spans="1:25" ht="12">
      <c r="A123">
        <v>6</v>
      </c>
      <c r="B123">
        <f t="shared" si="137"/>
        <v>5.814145054304598</v>
      </c>
      <c r="C123">
        <f>LN($B$1*$A123^$H$1+(1-$K$1)*$A123-C$4)+$E$1*C117</f>
        <v>5.462171951426134</v>
      </c>
      <c r="D123">
        <f aca="true" t="shared" si="146" ref="D123:L123">LN($B$1*$A123^$H$1+(1-$K$1)*$A123-D$4)+$E$1*D117</f>
        <v>5.652274965574159</v>
      </c>
      <c r="E123">
        <f t="shared" si="146"/>
        <v>5.743105150315337</v>
      </c>
      <c r="F123">
        <f t="shared" si="146"/>
        <v>5.791872637747247</v>
      </c>
      <c r="G123">
        <f t="shared" si="146"/>
        <v>5.815918289123616</v>
      </c>
      <c r="H123">
        <f t="shared" si="146"/>
        <v>5.824567406480909</v>
      </c>
      <c r="I123">
        <f t="shared" si="146"/>
        <v>5.819710473974498</v>
      </c>
      <c r="J123">
        <f t="shared" si="146"/>
        <v>5.80571984098977</v>
      </c>
      <c r="K123">
        <f t="shared" si="146"/>
        <v>5.782150344282995</v>
      </c>
      <c r="L123">
        <f t="shared" si="146"/>
        <v>5.751020710472947</v>
      </c>
      <c r="M123">
        <f t="shared" si="139"/>
        <v>5.824567406480909</v>
      </c>
      <c r="N123">
        <f t="shared" si="140"/>
      </c>
      <c r="O123">
        <f t="shared" si="136"/>
      </c>
      <c r="P123">
        <f t="shared" si="136"/>
      </c>
      <c r="Q123">
        <f t="shared" si="136"/>
      </c>
      <c r="R123">
        <f t="shared" si="136"/>
      </c>
      <c r="S123">
        <f t="shared" si="136"/>
        <v>6</v>
      </c>
      <c r="T123">
        <f t="shared" si="136"/>
      </c>
      <c r="U123">
        <f t="shared" si="136"/>
      </c>
      <c r="V123">
        <f t="shared" si="136"/>
      </c>
      <c r="W123">
        <f t="shared" si="136"/>
      </c>
      <c r="X123">
        <f t="shared" si="141"/>
        <v>6</v>
      </c>
      <c r="Y123">
        <f t="shared" si="142"/>
        <v>0.010422352176311378</v>
      </c>
    </row>
    <row r="124" spans="1:25" ht="12">
      <c r="A124">
        <v>7</v>
      </c>
      <c r="B124">
        <f t="shared" si="137"/>
        <v>5.915602422227829</v>
      </c>
      <c r="C124">
        <f>LN($B$1*$A124^$H$1+(1-$K$1)*$A124-C$4)+$E$1*C117</f>
        <v>5.542399594647737</v>
      </c>
      <c r="D124">
        <f aca="true" t="shared" si="147" ref="D124:L124">LN($B$1*$A124^$H$1+(1-$K$1)*$A124-D$4)+$E$1*D117</f>
        <v>5.735923916475339</v>
      </c>
      <c r="E124">
        <f t="shared" si="147"/>
        <v>5.830480404379279</v>
      </c>
      <c r="F124">
        <f t="shared" si="147"/>
        <v>5.883321906463697</v>
      </c>
      <c r="G124">
        <f t="shared" si="147"/>
        <v>5.9118403737785155</v>
      </c>
      <c r="H124">
        <f t="shared" si="147"/>
        <v>5.925422731443834</v>
      </c>
      <c r="I124">
        <f t="shared" si="147"/>
        <v>5.926034484774469</v>
      </c>
      <c r="J124">
        <f t="shared" si="147"/>
        <v>5.91814025697426</v>
      </c>
      <c r="K124">
        <f t="shared" si="147"/>
        <v>5.9014096795012225</v>
      </c>
      <c r="L124">
        <f t="shared" si="147"/>
        <v>5.878006121503253</v>
      </c>
      <c r="M124">
        <f t="shared" si="139"/>
        <v>5.926034484774469</v>
      </c>
      <c r="N124">
        <f t="shared" si="140"/>
      </c>
      <c r="O124">
        <f t="shared" si="136"/>
      </c>
      <c r="P124">
        <f t="shared" si="136"/>
      </c>
      <c r="Q124">
        <f t="shared" si="136"/>
      </c>
      <c r="R124">
        <f t="shared" si="136"/>
      </c>
      <c r="S124">
        <f t="shared" si="136"/>
      </c>
      <c r="T124">
        <f t="shared" si="136"/>
        <v>7</v>
      </c>
      <c r="U124">
        <f t="shared" si="136"/>
      </c>
      <c r="V124">
        <f t="shared" si="136"/>
      </c>
      <c r="W124">
        <f t="shared" si="136"/>
      </c>
      <c r="X124">
        <f t="shared" si="141"/>
        <v>7</v>
      </c>
      <c r="Y124">
        <f t="shared" si="142"/>
        <v>0.010432062546639642</v>
      </c>
    </row>
    <row r="125" spans="1:25" ht="12">
      <c r="A125">
        <v>8</v>
      </c>
      <c r="B125">
        <f t="shared" si="137"/>
        <v>6.005337509415921</v>
      </c>
      <c r="C125">
        <f>LN($B$1*$A125^$H$1+(1-$K$1)*$A125-C$4)+$E$1*C117</f>
        <v>5.611699075956992</v>
      </c>
      <c r="D125">
        <f aca="true" t="shared" si="148" ref="D125:L125">LN($B$1*$A125^$H$1+(1-$K$1)*$A125-D$4)+$E$1*D117</f>
        <v>5.807957171920061</v>
      </c>
      <c r="E125">
        <f t="shared" si="148"/>
        <v>5.9054720848673306</v>
      </c>
      <c r="F125">
        <f t="shared" si="148"/>
        <v>5.961525555551939</v>
      </c>
      <c r="G125">
        <f t="shared" si="148"/>
        <v>5.993543607026455</v>
      </c>
      <c r="H125">
        <f t="shared" si="148"/>
        <v>6.010953631533587</v>
      </c>
      <c r="I125">
        <f t="shared" si="148"/>
        <v>6.01576957196256</v>
      </c>
      <c r="J125">
        <f t="shared" si="148"/>
        <v>6.012514525035147</v>
      </c>
      <c r="K125">
        <f t="shared" si="148"/>
        <v>6.000929375137785</v>
      </c>
      <c r="L125">
        <f t="shared" si="148"/>
        <v>5.983265220102966</v>
      </c>
      <c r="M125">
        <f t="shared" si="139"/>
        <v>6.01576957196256</v>
      </c>
      <c r="N125">
        <f t="shared" si="140"/>
      </c>
      <c r="O125">
        <f t="shared" si="136"/>
      </c>
      <c r="P125">
        <f t="shared" si="136"/>
      </c>
      <c r="Q125">
        <f t="shared" si="136"/>
      </c>
      <c r="R125">
        <f t="shared" si="136"/>
      </c>
      <c r="S125">
        <f t="shared" si="136"/>
      </c>
      <c r="T125">
        <f t="shared" si="136"/>
        <v>7</v>
      </c>
      <c r="U125">
        <f t="shared" si="136"/>
      </c>
      <c r="V125">
        <f t="shared" si="136"/>
      </c>
      <c r="W125">
        <f t="shared" si="136"/>
      </c>
      <c r="X125">
        <f t="shared" si="141"/>
        <v>7</v>
      </c>
      <c r="Y125">
        <f t="shared" si="142"/>
        <v>0.010432062546638754</v>
      </c>
    </row>
    <row r="126" spans="1:25" ht="12">
      <c r="A126">
        <v>9</v>
      </c>
      <c r="B126">
        <f t="shared" si="137"/>
        <v>6.083279145519637</v>
      </c>
      <c r="C126">
        <f>LN($B$1*$A126^$H$1+(1-$K$1)*$A126-C$4)+$E$1*C117</f>
        <v>5.672684514569347</v>
      </c>
      <c r="D126">
        <f aca="true" t="shared" si="149" ref="D126:L126">LN($B$1*$A126^$H$1+(1-$K$1)*$A126-D$4)+$E$1*D117</f>
        <v>5.871190973242938</v>
      </c>
      <c r="E126">
        <f t="shared" si="149"/>
        <v>5.9711264382910745</v>
      </c>
      <c r="F126">
        <f t="shared" si="149"/>
        <v>6.029793226566021</v>
      </c>
      <c r="G126">
        <f t="shared" si="149"/>
        <v>6.06464135303138</v>
      </c>
      <c r="H126">
        <f t="shared" si="149"/>
        <v>6.085126357500245</v>
      </c>
      <c r="I126">
        <f t="shared" si="149"/>
        <v>6.093295427043064</v>
      </c>
      <c r="J126">
        <f t="shared" si="149"/>
        <v>6.093711208066276</v>
      </c>
      <c r="K126">
        <f t="shared" si="149"/>
        <v>6.086162010483242</v>
      </c>
      <c r="L126">
        <f t="shared" si="149"/>
        <v>6.072956298061124</v>
      </c>
      <c r="M126">
        <f t="shared" si="139"/>
        <v>6.093711208066276</v>
      </c>
      <c r="N126">
        <f t="shared" si="140"/>
      </c>
      <c r="O126">
        <f t="shared" si="136"/>
      </c>
      <c r="P126">
        <f t="shared" si="136"/>
      </c>
      <c r="Q126">
        <f t="shared" si="136"/>
      </c>
      <c r="R126">
        <f t="shared" si="136"/>
      </c>
      <c r="S126">
        <f t="shared" si="136"/>
      </c>
      <c r="T126">
        <f t="shared" si="136"/>
      </c>
      <c r="U126">
        <f t="shared" si="136"/>
        <v>8</v>
      </c>
      <c r="V126">
        <f t="shared" si="136"/>
      </c>
      <c r="W126">
        <f t="shared" si="136"/>
      </c>
      <c r="X126">
        <f t="shared" si="141"/>
        <v>8</v>
      </c>
      <c r="Y126">
        <f t="shared" si="142"/>
        <v>0.010432062546638754</v>
      </c>
    </row>
    <row r="127" spans="1:26" ht="12">
      <c r="A127">
        <v>10</v>
      </c>
      <c r="B127">
        <f t="shared" si="137"/>
        <v>6.154448049014266</v>
      </c>
      <c r="C127">
        <f>LN($B$1*$A127^$H$1+(1-$K$1)*$A127-C$4)+$E$1*C117</f>
        <v>5.727132750050856</v>
      </c>
      <c r="D127">
        <f aca="true" t="shared" si="150" ref="D127:L127">LN($B$1*$A127^$H$1+(1-$K$1)*$A127-D$4)+$E$1*D117</f>
        <v>5.927530008286574</v>
      </c>
      <c r="E127">
        <f t="shared" si="150"/>
        <v>6.0294923578408</v>
      </c>
      <c r="F127">
        <f t="shared" si="150"/>
        <v>6.090337360136443</v>
      </c>
      <c r="G127">
        <f t="shared" si="150"/>
        <v>6.127532640787809</v>
      </c>
      <c r="H127">
        <f t="shared" si="150"/>
        <v>6.150554194082859</v>
      </c>
      <c r="I127">
        <f t="shared" si="150"/>
        <v>6.161473103808701</v>
      </c>
      <c r="J127">
        <f t="shared" si="150"/>
        <v>6.164880111560905</v>
      </c>
      <c r="K127">
        <f t="shared" si="150"/>
        <v>6.160596785768041</v>
      </c>
      <c r="L127">
        <f t="shared" si="150"/>
        <v>6.1509712559320295</v>
      </c>
      <c r="M127">
        <f t="shared" si="139"/>
        <v>6.164880111560905</v>
      </c>
      <c r="N127">
        <f t="shared" si="140"/>
      </c>
      <c r="O127">
        <f t="shared" si="136"/>
      </c>
      <c r="P127">
        <f t="shared" si="136"/>
      </c>
      <c r="Q127">
        <f t="shared" si="136"/>
      </c>
      <c r="R127">
        <f t="shared" si="136"/>
      </c>
      <c r="S127">
        <f t="shared" si="136"/>
      </c>
      <c r="T127">
        <f t="shared" si="136"/>
      </c>
      <c r="U127">
        <f t="shared" si="136"/>
        <v>8</v>
      </c>
      <c r="V127">
        <f t="shared" si="136"/>
      </c>
      <c r="W127">
        <f t="shared" si="136"/>
      </c>
      <c r="X127">
        <f t="shared" si="141"/>
        <v>8</v>
      </c>
      <c r="Y127">
        <f t="shared" si="142"/>
        <v>0.010432062546638754</v>
      </c>
      <c r="Z127">
        <f>MAX(Y118:Y127)</f>
        <v>0.010432062546639642</v>
      </c>
    </row>
    <row r="129" spans="1:2" ht="12">
      <c r="A129" t="s">
        <v>9</v>
      </c>
      <c r="B129">
        <v>10</v>
      </c>
    </row>
    <row r="130" spans="2:12" ht="12">
      <c r="B130" t="s">
        <v>6</v>
      </c>
      <c r="C130">
        <v>1</v>
      </c>
      <c r="D130">
        <v>2</v>
      </c>
      <c r="E130">
        <f>D130+1</f>
        <v>3</v>
      </c>
      <c r="F130">
        <f aca="true" t="shared" si="151" ref="F130:K130">E130+1</f>
        <v>4</v>
      </c>
      <c r="G130">
        <f t="shared" si="151"/>
        <v>5</v>
      </c>
      <c r="H130">
        <f t="shared" si="151"/>
        <v>6</v>
      </c>
      <c r="I130">
        <f t="shared" si="151"/>
        <v>7</v>
      </c>
      <c r="J130">
        <f t="shared" si="151"/>
        <v>8</v>
      </c>
      <c r="K130">
        <f t="shared" si="151"/>
        <v>9</v>
      </c>
      <c r="L130">
        <f>K130+1</f>
        <v>10</v>
      </c>
    </row>
    <row r="131" spans="1:25" ht="12">
      <c r="A131" t="s">
        <v>0</v>
      </c>
      <c r="B131" t="s">
        <v>10</v>
      </c>
      <c r="C131">
        <f>B132</f>
        <v>4.621199721342059</v>
      </c>
      <c r="D131">
        <f>B133</f>
        <v>5.088395278311781</v>
      </c>
      <c r="E131">
        <f>B134</f>
        <v>5.361001496749804</v>
      </c>
      <c r="F131">
        <f>B135</f>
        <v>5.55381572926539</v>
      </c>
      <c r="G131">
        <f>B136</f>
        <v>5.701953408502671</v>
      </c>
      <c r="H131">
        <f>B137</f>
        <v>5.824567406480909</v>
      </c>
      <c r="I131">
        <f>B138</f>
        <v>5.926034484774469</v>
      </c>
      <c r="J131">
        <f>B139</f>
        <v>6.01576957196256</v>
      </c>
      <c r="K131">
        <f>B140</f>
        <v>6.093711208066276</v>
      </c>
      <c r="L131">
        <f>B141</f>
        <v>6.164880111560905</v>
      </c>
      <c r="M131" t="s">
        <v>11</v>
      </c>
      <c r="X131" t="s">
        <v>8</v>
      </c>
      <c r="Y131" t="s">
        <v>12</v>
      </c>
    </row>
    <row r="132" spans="1:25" ht="12">
      <c r="A132">
        <v>1</v>
      </c>
      <c r="B132">
        <f>M118</f>
        <v>4.621199721342059</v>
      </c>
      <c r="C132">
        <f aca="true" t="shared" si="152" ref="C132:K132">LN($B$1*$A132^$H$1+(1-$K$1)*$A132-C$4)+$E$1*C131</f>
        <v>4.507824438007249</v>
      </c>
      <c r="D132">
        <f t="shared" si="152"/>
        <v>4.623639180835726</v>
      </c>
      <c r="E132">
        <f t="shared" si="152"/>
        <v>4.626410897430215</v>
      </c>
      <c r="F132">
        <f t="shared" si="152"/>
        <v>4.56866733386075</v>
      </c>
      <c r="G132">
        <f t="shared" si="152"/>
        <v>4.460414616685436</v>
      </c>
      <c r="H132">
        <f t="shared" si="152"/>
        <v>4.2985780643603455</v>
      </c>
      <c r="I132">
        <f t="shared" si="152"/>
        <v>4.0616295310553445</v>
      </c>
      <c r="J132">
        <f t="shared" si="152"/>
        <v>3.7010319665412252</v>
      </c>
      <c r="K132">
        <f t="shared" si="152"/>
        <v>3.046855604033138</v>
      </c>
      <c r="L132">
        <v>-10</v>
      </c>
      <c r="M132">
        <f>MAX(C132:L132)</f>
        <v>4.626410897430215</v>
      </c>
      <c r="N132">
        <f>IF(C132=$M132,C$4,"")</f>
      </c>
      <c r="O132">
        <f aca="true" t="shared" si="153" ref="O132:W141">IF(D132=$M132,D$4,"")</f>
      </c>
      <c r="P132">
        <f t="shared" si="153"/>
        <v>3</v>
      </c>
      <c r="Q132">
        <f t="shared" si="153"/>
      </c>
      <c r="R132">
        <f t="shared" si="153"/>
      </c>
      <c r="S132">
        <f t="shared" si="153"/>
      </c>
      <c r="T132">
        <f t="shared" si="153"/>
      </c>
      <c r="U132">
        <f t="shared" si="153"/>
      </c>
      <c r="V132">
        <f t="shared" si="153"/>
      </c>
      <c r="W132">
        <f t="shared" si="153"/>
      </c>
      <c r="X132">
        <f>MIN(N132:W132)</f>
        <v>3</v>
      </c>
      <c r="Y132">
        <f>ABS(M132-B132)</f>
        <v>0.005211176088156577</v>
      </c>
    </row>
    <row r="133" spans="1:25" ht="12">
      <c r="A133">
        <v>2</v>
      </c>
      <c r="B133">
        <f aca="true" t="shared" si="154" ref="B133:B141">M119</f>
        <v>5.088395278311781</v>
      </c>
      <c r="C133">
        <f aca="true" t="shared" si="155" ref="C133:L133">LN($B$1*$A133^$H$1+(1-$K$1)*$A133-C$4)+$E$1*C131</f>
        <v>4.886423388963411</v>
      </c>
      <c r="D133">
        <f t="shared" si="155"/>
        <v>5.040879325603345</v>
      </c>
      <c r="E133">
        <f t="shared" si="155"/>
        <v>5.0912346721962445</v>
      </c>
      <c r="F133">
        <f t="shared" si="155"/>
        <v>5.093606454399936</v>
      </c>
      <c r="G133">
        <f t="shared" si="155"/>
        <v>5.063870719287223</v>
      </c>
      <c r="H133">
        <f t="shared" si="155"/>
        <v>5.009336210481816</v>
      </c>
      <c r="I133">
        <f t="shared" si="155"/>
        <v>4.929029080980277</v>
      </c>
      <c r="J133">
        <f t="shared" si="155"/>
        <v>4.823057289119024</v>
      </c>
      <c r="K133">
        <f t="shared" si="155"/>
        <v>4.684324088205968</v>
      </c>
      <c r="L133">
        <f t="shared" si="155"/>
        <v>4.503651561754955</v>
      </c>
      <c r="M133">
        <f aca="true" t="shared" si="156" ref="M133:M141">MAX(C133:L133)</f>
        <v>5.093606454399936</v>
      </c>
      <c r="N133">
        <f aca="true" t="shared" si="157" ref="N133:N141">IF(C133=$M133,C$4,"")</f>
      </c>
      <c r="O133">
        <f t="shared" si="153"/>
      </c>
      <c r="P133">
        <f t="shared" si="153"/>
      </c>
      <c r="Q133">
        <f t="shared" si="153"/>
        <v>4</v>
      </c>
      <c r="R133">
        <f t="shared" si="153"/>
      </c>
      <c r="S133">
        <f t="shared" si="153"/>
      </c>
      <c r="T133">
        <f t="shared" si="153"/>
      </c>
      <c r="U133">
        <f t="shared" si="153"/>
      </c>
      <c r="V133">
        <f t="shared" si="153"/>
      </c>
      <c r="W133">
        <f t="shared" si="153"/>
      </c>
      <c r="X133">
        <f aca="true" t="shared" si="158" ref="X133:X141">MIN(N133:W133)</f>
        <v>4</v>
      </c>
      <c r="Y133">
        <f aca="true" t="shared" si="159" ref="Y133:Y141">ABS(M133-B133)</f>
        <v>0.005211176088154801</v>
      </c>
    </row>
    <row r="134" spans="1:25" ht="12">
      <c r="A134">
        <v>3</v>
      </c>
      <c r="B134">
        <f t="shared" si="154"/>
        <v>5.361001496749804</v>
      </c>
      <c r="C134">
        <f>LN($B$1*$A134^$H$1+(1-$K$1)*$A134-C$4)+$E$1*C131</f>
        <v>5.10302234181117</v>
      </c>
      <c r="D134">
        <f aca="true" t="shared" si="160" ref="D134:L134">LN($B$1*$A134^$H$1+(1-$K$1)*$A134-D$4)+$E$1*D131</f>
        <v>5.273389967127866</v>
      </c>
      <c r="E134">
        <f t="shared" si="160"/>
        <v>5.34219338942386</v>
      </c>
      <c r="F134">
        <f t="shared" si="160"/>
        <v>5.366212672837959</v>
      </c>
      <c r="G134">
        <f t="shared" si="160"/>
        <v>5.362241901416171</v>
      </c>
      <c r="H134">
        <f t="shared" si="160"/>
        <v>5.338899658019654</v>
      </c>
      <c r="I134">
        <f t="shared" si="160"/>
        <v>5.297150233369174</v>
      </c>
      <c r="J134">
        <f t="shared" si="160"/>
        <v>5.240101927751796</v>
      </c>
      <c r="K134">
        <f t="shared" si="160"/>
        <v>5.165578923791271</v>
      </c>
      <c r="L134">
        <f t="shared" si="160"/>
        <v>5.073119790592062</v>
      </c>
      <c r="M134">
        <f t="shared" si="156"/>
        <v>5.366212672837959</v>
      </c>
      <c r="N134">
        <f t="shared" si="157"/>
      </c>
      <c r="O134">
        <f t="shared" si="153"/>
      </c>
      <c r="P134">
        <f t="shared" si="153"/>
      </c>
      <c r="Q134">
        <f t="shared" si="153"/>
        <v>4</v>
      </c>
      <c r="R134">
        <f t="shared" si="153"/>
      </c>
      <c r="S134">
        <f t="shared" si="153"/>
      </c>
      <c r="T134">
        <f t="shared" si="153"/>
      </c>
      <c r="U134">
        <f t="shared" si="153"/>
      </c>
      <c r="V134">
        <f t="shared" si="153"/>
      </c>
      <c r="W134">
        <f t="shared" si="153"/>
      </c>
      <c r="X134">
        <f t="shared" si="158"/>
        <v>4</v>
      </c>
      <c r="Y134">
        <f t="shared" si="159"/>
        <v>0.005211176088154801</v>
      </c>
    </row>
    <row r="135" spans="1:25" ht="12">
      <c r="A135">
        <v>4</v>
      </c>
      <c r="B135">
        <f t="shared" si="154"/>
        <v>5.55381572926539</v>
      </c>
      <c r="C135">
        <f>LN($B$1*$A135^$H$1+(1-$K$1)*$A135-C$4)+$E$1*C131</f>
        <v>5.25503883983747</v>
      </c>
      <c r="D135">
        <f aca="true" t="shared" si="161" ref="D135:L135">LN($B$1*$A135^$H$1+(1-$K$1)*$A135-D$4)+$E$1*D131</f>
        <v>5.434569397052055</v>
      </c>
      <c r="E135">
        <f t="shared" si="161"/>
        <v>5.513714092431118</v>
      </c>
      <c r="F135">
        <f t="shared" si="161"/>
        <v>5.5494965868724755</v>
      </c>
      <c r="G135">
        <f t="shared" si="161"/>
        <v>5.559026905353546</v>
      </c>
      <c r="H135">
        <f t="shared" si="161"/>
        <v>5.551341032855714</v>
      </c>
      <c r="I135">
        <f t="shared" si="161"/>
        <v>5.527966599848771</v>
      </c>
      <c r="J135">
        <f t="shared" si="161"/>
        <v>5.492791435769281</v>
      </c>
      <c r="K135">
        <f t="shared" si="161"/>
        <v>5.444750876831509</v>
      </c>
      <c r="L135">
        <f t="shared" si="161"/>
        <v>5.385025148774498</v>
      </c>
      <c r="M135">
        <f t="shared" si="156"/>
        <v>5.559026905353546</v>
      </c>
      <c r="N135">
        <f t="shared" si="157"/>
      </c>
      <c r="O135">
        <f t="shared" si="153"/>
      </c>
      <c r="P135">
        <f t="shared" si="153"/>
      </c>
      <c r="Q135">
        <f t="shared" si="153"/>
      </c>
      <c r="R135">
        <f t="shared" si="153"/>
        <v>5</v>
      </c>
      <c r="S135">
        <f t="shared" si="153"/>
      </c>
      <c r="T135">
        <f t="shared" si="153"/>
      </c>
      <c r="U135">
        <f t="shared" si="153"/>
      </c>
      <c r="V135">
        <f t="shared" si="153"/>
      </c>
      <c r="W135">
        <f t="shared" si="153"/>
      </c>
      <c r="X135">
        <f t="shared" si="158"/>
        <v>5</v>
      </c>
      <c r="Y135">
        <f t="shared" si="159"/>
        <v>0.005211176088156577</v>
      </c>
    </row>
    <row r="136" spans="1:25" ht="12">
      <c r="A136">
        <v>5</v>
      </c>
      <c r="B136">
        <f t="shared" si="154"/>
        <v>5.701953408502671</v>
      </c>
      <c r="C136">
        <f>LN($B$1*$A136^$H$1+(1-$K$1)*$A136-C$4)+$E$1*C131</f>
        <v>5.372151698928816</v>
      </c>
      <c r="D136">
        <f aca="true" t="shared" si="162" ref="D136:L136">LN($B$1*$A136^$H$1+(1-$K$1)*$A136-D$4)+$E$1*D131</f>
        <v>5.557803218050887</v>
      </c>
      <c r="E136">
        <f t="shared" si="162"/>
        <v>5.643744941951842</v>
      </c>
      <c r="F136">
        <f t="shared" si="162"/>
        <v>5.68711927392166</v>
      </c>
      <c r="G136">
        <f t="shared" si="162"/>
        <v>5.705184570262865</v>
      </c>
      <c r="H136">
        <f t="shared" si="162"/>
        <v>5.707164584590826</v>
      </c>
      <c r="I136">
        <f t="shared" si="162"/>
        <v>5.694828225312244</v>
      </c>
      <c r="J136">
        <f t="shared" si="162"/>
        <v>5.6723786865727215</v>
      </c>
      <c r="K136">
        <f t="shared" si="162"/>
        <v>5.639171652209344</v>
      </c>
      <c r="L136">
        <f t="shared" si="162"/>
        <v>5.59696050427484</v>
      </c>
      <c r="M136">
        <f t="shared" si="156"/>
        <v>5.707164584590826</v>
      </c>
      <c r="N136">
        <f t="shared" si="157"/>
      </c>
      <c r="O136">
        <f t="shared" si="153"/>
      </c>
      <c r="P136">
        <f t="shared" si="153"/>
      </c>
      <c r="Q136">
        <f t="shared" si="153"/>
      </c>
      <c r="R136">
        <f t="shared" si="153"/>
      </c>
      <c r="S136">
        <f t="shared" si="153"/>
        <v>6</v>
      </c>
      <c r="T136">
        <f t="shared" si="153"/>
      </c>
      <c r="U136">
        <f t="shared" si="153"/>
      </c>
      <c r="V136">
        <f t="shared" si="153"/>
      </c>
      <c r="W136">
        <f t="shared" si="153"/>
      </c>
      <c r="X136">
        <f t="shared" si="158"/>
        <v>6</v>
      </c>
      <c r="Y136">
        <f t="shared" si="159"/>
        <v>0.005211176088154801</v>
      </c>
    </row>
    <row r="137" spans="1:25" ht="12">
      <c r="A137">
        <v>6</v>
      </c>
      <c r="B137">
        <f t="shared" si="154"/>
        <v>5.824567406480909</v>
      </c>
      <c r="C137">
        <f>LN($B$1*$A137^$H$1+(1-$K$1)*$A137-C$4)+$E$1*C131</f>
        <v>5.467383127514291</v>
      </c>
      <c r="D137">
        <f aca="true" t="shared" si="163" ref="D137:L137">LN($B$1*$A137^$H$1+(1-$K$1)*$A137-D$4)+$E$1*D131</f>
        <v>5.657486141662314</v>
      </c>
      <c r="E137">
        <f t="shared" si="163"/>
        <v>5.7483163264034935</v>
      </c>
      <c r="F137">
        <f t="shared" si="163"/>
        <v>5.797083813835402</v>
      </c>
      <c r="G137">
        <f t="shared" si="163"/>
        <v>5.821129465211772</v>
      </c>
      <c r="H137">
        <f t="shared" si="163"/>
        <v>5.829778582569065</v>
      </c>
      <c r="I137">
        <f t="shared" si="163"/>
        <v>5.8249265052478165</v>
      </c>
      <c r="J137">
        <f t="shared" si="163"/>
        <v>5.810935872263089</v>
      </c>
      <c r="K137">
        <f t="shared" si="163"/>
        <v>5.787366375556314</v>
      </c>
      <c r="L137">
        <f t="shared" si="163"/>
        <v>5.756236741746266</v>
      </c>
      <c r="M137">
        <f t="shared" si="156"/>
        <v>5.829778582569065</v>
      </c>
      <c r="N137">
        <f t="shared" si="157"/>
      </c>
      <c r="O137">
        <f t="shared" si="153"/>
      </c>
      <c r="P137">
        <f t="shared" si="153"/>
      </c>
      <c r="Q137">
        <f t="shared" si="153"/>
      </c>
      <c r="R137">
        <f t="shared" si="153"/>
      </c>
      <c r="S137">
        <f t="shared" si="153"/>
        <v>6</v>
      </c>
      <c r="T137">
        <f t="shared" si="153"/>
      </c>
      <c r="U137">
        <f t="shared" si="153"/>
      </c>
      <c r="V137">
        <f t="shared" si="153"/>
      </c>
      <c r="W137">
        <f t="shared" si="153"/>
      </c>
      <c r="X137">
        <f t="shared" si="158"/>
        <v>6</v>
      </c>
      <c r="Y137">
        <f t="shared" si="159"/>
        <v>0.005211176088155689</v>
      </c>
    </row>
    <row r="138" spans="1:25" ht="12">
      <c r="A138">
        <v>7</v>
      </c>
      <c r="B138">
        <f t="shared" si="154"/>
        <v>5.926034484774469</v>
      </c>
      <c r="C138">
        <f>LN($B$1*$A138^$H$1+(1-$K$1)*$A138-C$4)+$E$1*C131</f>
        <v>5.547610770735893</v>
      </c>
      <c r="D138">
        <f aca="true" t="shared" si="164" ref="D138:L138">LN($B$1*$A138^$H$1+(1-$K$1)*$A138-D$4)+$E$1*D131</f>
        <v>5.7411350925634945</v>
      </c>
      <c r="E138">
        <f t="shared" si="164"/>
        <v>5.835691580467435</v>
      </c>
      <c r="F138">
        <f t="shared" si="164"/>
        <v>5.888533082551852</v>
      </c>
      <c r="G138">
        <f t="shared" si="164"/>
        <v>5.917051549866672</v>
      </c>
      <c r="H138">
        <f t="shared" si="164"/>
        <v>5.930633907531989</v>
      </c>
      <c r="I138">
        <f t="shared" si="164"/>
        <v>5.931250516047788</v>
      </c>
      <c r="J138">
        <f t="shared" si="164"/>
        <v>5.923356288247579</v>
      </c>
      <c r="K138">
        <f t="shared" si="164"/>
        <v>5.9066257107745415</v>
      </c>
      <c r="L138">
        <f t="shared" si="164"/>
        <v>5.883222152776573</v>
      </c>
      <c r="M138">
        <f t="shared" si="156"/>
        <v>5.931250516047788</v>
      </c>
      <c r="N138">
        <f t="shared" si="157"/>
      </c>
      <c r="O138">
        <f t="shared" si="153"/>
      </c>
      <c r="P138">
        <f t="shared" si="153"/>
      </c>
      <c r="Q138">
        <f t="shared" si="153"/>
      </c>
      <c r="R138">
        <f t="shared" si="153"/>
      </c>
      <c r="S138">
        <f t="shared" si="153"/>
      </c>
      <c r="T138">
        <f t="shared" si="153"/>
        <v>7</v>
      </c>
      <c r="U138">
        <f t="shared" si="153"/>
      </c>
      <c r="V138">
        <f t="shared" si="153"/>
      </c>
      <c r="W138">
        <f t="shared" si="153"/>
      </c>
      <c r="X138">
        <f t="shared" si="158"/>
        <v>7</v>
      </c>
      <c r="Y138">
        <f t="shared" si="159"/>
        <v>0.005216031273318933</v>
      </c>
    </row>
    <row r="139" spans="1:25" ht="12">
      <c r="A139">
        <v>8</v>
      </c>
      <c r="B139">
        <f t="shared" si="154"/>
        <v>6.01576957196256</v>
      </c>
      <c r="C139">
        <f>LN($B$1*$A139^$H$1+(1-$K$1)*$A139-C$4)+$E$1*C131</f>
        <v>5.616910252045146</v>
      </c>
      <c r="D139">
        <f aca="true" t="shared" si="165" ref="D139:L139">LN($B$1*$A139^$H$1+(1-$K$1)*$A139-D$4)+$E$1*D131</f>
        <v>5.813168348008217</v>
      </c>
      <c r="E139">
        <f t="shared" si="165"/>
        <v>5.910683260955487</v>
      </c>
      <c r="F139">
        <f t="shared" si="165"/>
        <v>5.966736731640094</v>
      </c>
      <c r="G139">
        <f t="shared" si="165"/>
        <v>5.998754783114611</v>
      </c>
      <c r="H139">
        <f t="shared" si="165"/>
        <v>6.016164807621743</v>
      </c>
      <c r="I139">
        <f t="shared" si="165"/>
        <v>6.02098560323588</v>
      </c>
      <c r="J139">
        <f t="shared" si="165"/>
        <v>6.017730556308466</v>
      </c>
      <c r="K139">
        <f t="shared" si="165"/>
        <v>6.006145406411104</v>
      </c>
      <c r="L139">
        <f t="shared" si="165"/>
        <v>5.988481251376285</v>
      </c>
      <c r="M139">
        <f t="shared" si="156"/>
        <v>6.02098560323588</v>
      </c>
      <c r="N139">
        <f t="shared" si="157"/>
      </c>
      <c r="O139">
        <f t="shared" si="153"/>
      </c>
      <c r="P139">
        <f t="shared" si="153"/>
      </c>
      <c r="Q139">
        <f t="shared" si="153"/>
      </c>
      <c r="R139">
        <f t="shared" si="153"/>
      </c>
      <c r="S139">
        <f t="shared" si="153"/>
      </c>
      <c r="T139">
        <f t="shared" si="153"/>
        <v>7</v>
      </c>
      <c r="U139">
        <f t="shared" si="153"/>
      </c>
      <c r="V139">
        <f t="shared" si="153"/>
      </c>
      <c r="W139">
        <f t="shared" si="153"/>
      </c>
      <c r="X139">
        <f t="shared" si="158"/>
        <v>7</v>
      </c>
      <c r="Y139">
        <f t="shared" si="159"/>
        <v>0.005216031273320709</v>
      </c>
    </row>
    <row r="140" spans="1:25" ht="12">
      <c r="A140">
        <v>9</v>
      </c>
      <c r="B140">
        <f t="shared" si="154"/>
        <v>6.093711208066276</v>
      </c>
      <c r="C140">
        <f>LN($B$1*$A140^$H$1+(1-$K$1)*$A140-C$4)+$E$1*C131</f>
        <v>5.677895690657504</v>
      </c>
      <c r="D140">
        <f aca="true" t="shared" si="166" ref="D140:L140">LN($B$1*$A140^$H$1+(1-$K$1)*$A140-D$4)+$E$1*D131</f>
        <v>5.876402149331094</v>
      </c>
      <c r="E140">
        <f t="shared" si="166"/>
        <v>5.976337614379231</v>
      </c>
      <c r="F140">
        <f t="shared" si="166"/>
        <v>6.035004402654177</v>
      </c>
      <c r="G140">
        <f t="shared" si="166"/>
        <v>6.069852529119537</v>
      </c>
      <c r="H140">
        <f t="shared" si="166"/>
        <v>6.0903375335884</v>
      </c>
      <c r="I140">
        <f t="shared" si="166"/>
        <v>6.098511458316384</v>
      </c>
      <c r="J140">
        <f t="shared" si="166"/>
        <v>6.098927239339596</v>
      </c>
      <c r="K140">
        <f t="shared" si="166"/>
        <v>6.0913780417565615</v>
      </c>
      <c r="L140">
        <f t="shared" si="166"/>
        <v>6.078172329334443</v>
      </c>
      <c r="M140">
        <f t="shared" si="156"/>
        <v>6.098927239339596</v>
      </c>
      <c r="N140">
        <f t="shared" si="157"/>
      </c>
      <c r="O140">
        <f t="shared" si="153"/>
      </c>
      <c r="P140">
        <f t="shared" si="153"/>
      </c>
      <c r="Q140">
        <f t="shared" si="153"/>
      </c>
      <c r="R140">
        <f t="shared" si="153"/>
      </c>
      <c r="S140">
        <f t="shared" si="153"/>
      </c>
      <c r="T140">
        <f t="shared" si="153"/>
      </c>
      <c r="U140">
        <f t="shared" si="153"/>
        <v>8</v>
      </c>
      <c r="V140">
        <f t="shared" si="153"/>
      </c>
      <c r="W140">
        <f t="shared" si="153"/>
      </c>
      <c r="X140">
        <f t="shared" si="158"/>
        <v>8</v>
      </c>
      <c r="Y140">
        <f t="shared" si="159"/>
        <v>0.005216031273319821</v>
      </c>
    </row>
    <row r="141" spans="1:26" ht="12">
      <c r="A141">
        <v>10</v>
      </c>
      <c r="B141">
        <f t="shared" si="154"/>
        <v>6.164880111560905</v>
      </c>
      <c r="C141">
        <f>LN($B$1*$A141^$H$1+(1-$K$1)*$A141-C$4)+$E$1*C131</f>
        <v>5.732343926139013</v>
      </c>
      <c r="D141">
        <f aca="true" t="shared" si="167" ref="D141:L141">LN($B$1*$A141^$H$1+(1-$K$1)*$A141-D$4)+$E$1*D131</f>
        <v>5.932741184374731</v>
      </c>
      <c r="E141">
        <f t="shared" si="167"/>
        <v>6.034703533928956</v>
      </c>
      <c r="F141">
        <f t="shared" si="167"/>
        <v>6.095548536224598</v>
      </c>
      <c r="G141">
        <f t="shared" si="167"/>
        <v>6.132743816875966</v>
      </c>
      <c r="H141">
        <f t="shared" si="167"/>
        <v>6.155765370171014</v>
      </c>
      <c r="I141">
        <f t="shared" si="167"/>
        <v>6.166689135082022</v>
      </c>
      <c r="J141">
        <f t="shared" si="167"/>
        <v>6.1700961428342245</v>
      </c>
      <c r="K141">
        <f t="shared" si="167"/>
        <v>6.165812817041361</v>
      </c>
      <c r="L141">
        <f t="shared" si="167"/>
        <v>6.156187287205349</v>
      </c>
      <c r="M141">
        <f t="shared" si="156"/>
        <v>6.1700961428342245</v>
      </c>
      <c r="N141">
        <f t="shared" si="157"/>
      </c>
      <c r="O141">
        <f t="shared" si="153"/>
      </c>
      <c r="P141">
        <f t="shared" si="153"/>
      </c>
      <c r="Q141">
        <f t="shared" si="153"/>
      </c>
      <c r="R141">
        <f t="shared" si="153"/>
      </c>
      <c r="S141">
        <f t="shared" si="153"/>
      </c>
      <c r="T141">
        <f t="shared" si="153"/>
      </c>
      <c r="U141">
        <f t="shared" si="153"/>
        <v>8</v>
      </c>
      <c r="V141">
        <f t="shared" si="153"/>
      </c>
      <c r="W141">
        <f t="shared" si="153"/>
      </c>
      <c r="X141">
        <f t="shared" si="158"/>
        <v>8</v>
      </c>
      <c r="Y141">
        <f t="shared" si="159"/>
        <v>0.005216031273319821</v>
      </c>
      <c r="Z141">
        <f>MAX(Y132:Y141)</f>
        <v>0.005216031273320709</v>
      </c>
    </row>
    <row r="144" spans="1:2" ht="12">
      <c r="A144">
        <v>1</v>
      </c>
      <c r="B144">
        <f>$H$1*$E$1*$B$1*A144^$H$1</f>
        <v>2.5</v>
      </c>
    </row>
    <row r="145" spans="1:2" ht="12">
      <c r="A145">
        <v>2</v>
      </c>
      <c r="B145">
        <f aca="true" t="shared" si="168" ref="B145:B153">$H$1*$E$1*$B$1*A145^$H$1</f>
        <v>3.5355339059327378</v>
      </c>
    </row>
    <row r="146" spans="1:2" ht="12">
      <c r="A146">
        <v>3</v>
      </c>
      <c r="B146">
        <f t="shared" si="168"/>
        <v>4.330127018922193</v>
      </c>
    </row>
    <row r="147" spans="1:2" ht="12">
      <c r="A147">
        <v>4</v>
      </c>
      <c r="B147">
        <f t="shared" si="168"/>
        <v>5</v>
      </c>
    </row>
    <row r="148" spans="1:2" ht="12">
      <c r="A148">
        <v>5</v>
      </c>
      <c r="B148">
        <f t="shared" si="168"/>
        <v>5.5901699437494745</v>
      </c>
    </row>
    <row r="149" spans="1:2" ht="12">
      <c r="A149">
        <v>6</v>
      </c>
      <c r="B149">
        <f t="shared" si="168"/>
        <v>6.123724356957945</v>
      </c>
    </row>
    <row r="150" spans="1:2" ht="12">
      <c r="A150">
        <v>7</v>
      </c>
      <c r="B150">
        <f t="shared" si="168"/>
        <v>6.614378277661476</v>
      </c>
    </row>
    <row r="151" spans="1:2" ht="12">
      <c r="A151">
        <v>8</v>
      </c>
      <c r="B151">
        <f t="shared" si="168"/>
        <v>7.0710678118654755</v>
      </c>
    </row>
    <row r="152" spans="1:2" ht="12">
      <c r="A152">
        <v>9</v>
      </c>
      <c r="B152">
        <f t="shared" si="168"/>
        <v>7.5</v>
      </c>
    </row>
    <row r="153" spans="1:2" ht="12">
      <c r="A153">
        <v>10</v>
      </c>
      <c r="B153">
        <f t="shared" si="168"/>
        <v>7.905694150420949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0"/>
  <sheetViews>
    <sheetView zoomScalePageLayoutView="0" workbookViewId="0" topLeftCell="A26">
      <selection activeCell="B31" sqref="B31"/>
    </sheetView>
  </sheetViews>
  <sheetFormatPr defaultColWidth="9.140625" defaultRowHeight="12.75"/>
  <sheetData>
    <row r="1" spans="1:11" ht="12">
      <c r="A1" t="s">
        <v>2</v>
      </c>
      <c r="B1">
        <v>10</v>
      </c>
      <c r="D1" t="s">
        <v>3</v>
      </c>
      <c r="E1">
        <v>0.5</v>
      </c>
      <c r="G1" t="s">
        <v>4</v>
      </c>
      <c r="H1">
        <v>0.5</v>
      </c>
      <c r="J1" t="s">
        <v>5</v>
      </c>
      <c r="K1">
        <v>1</v>
      </c>
    </row>
    <row r="3" spans="1:3" ht="12">
      <c r="A3" t="s">
        <v>13</v>
      </c>
      <c r="C3">
        <f>AT26</f>
        <v>3.4379399177492527</v>
      </c>
    </row>
    <row r="5" spans="2:22" ht="12">
      <c r="B5" t="s">
        <v>6</v>
      </c>
      <c r="C5">
        <v>0.5</v>
      </c>
      <c r="D5">
        <f>C5+0.5</f>
        <v>1</v>
      </c>
      <c r="E5">
        <f aca="true" t="shared" si="0" ref="E5:V5">D5+0.5</f>
        <v>1.5</v>
      </c>
      <c r="F5">
        <f t="shared" si="0"/>
        <v>2</v>
      </c>
      <c r="G5">
        <f t="shared" si="0"/>
        <v>2.5</v>
      </c>
      <c r="H5">
        <f t="shared" si="0"/>
        <v>3</v>
      </c>
      <c r="I5">
        <f t="shared" si="0"/>
        <v>3.5</v>
      </c>
      <c r="J5">
        <f t="shared" si="0"/>
        <v>4</v>
      </c>
      <c r="K5">
        <f t="shared" si="0"/>
        <v>4.5</v>
      </c>
      <c r="L5">
        <f t="shared" si="0"/>
        <v>5</v>
      </c>
      <c r="M5">
        <f t="shared" si="0"/>
        <v>5.5</v>
      </c>
      <c r="N5">
        <f t="shared" si="0"/>
        <v>6</v>
      </c>
      <c r="O5">
        <f t="shared" si="0"/>
        <v>6.5</v>
      </c>
      <c r="P5">
        <f t="shared" si="0"/>
        <v>7</v>
      </c>
      <c r="Q5">
        <f t="shared" si="0"/>
        <v>7.5</v>
      </c>
      <c r="R5">
        <f t="shared" si="0"/>
        <v>8</v>
      </c>
      <c r="S5">
        <f t="shared" si="0"/>
        <v>8.5</v>
      </c>
      <c r="T5">
        <f t="shared" si="0"/>
        <v>9</v>
      </c>
      <c r="U5">
        <f t="shared" si="0"/>
        <v>9.5</v>
      </c>
      <c r="V5">
        <f t="shared" si="0"/>
        <v>10</v>
      </c>
    </row>
    <row r="6" spans="1:44" ht="12">
      <c r="A6" t="s">
        <v>0</v>
      </c>
      <c r="B6" t="s">
        <v>1</v>
      </c>
      <c r="C6">
        <f>B7</f>
        <v>0</v>
      </c>
      <c r="D6">
        <f>B8</f>
        <v>0</v>
      </c>
      <c r="E6">
        <f>B9</f>
        <v>0</v>
      </c>
      <c r="F6">
        <f>B10</f>
        <v>0</v>
      </c>
      <c r="G6">
        <f>B11</f>
        <v>0</v>
      </c>
      <c r="H6">
        <f>B12</f>
        <v>0</v>
      </c>
      <c r="I6">
        <f>B13</f>
        <v>0</v>
      </c>
      <c r="J6">
        <f>B14</f>
        <v>0</v>
      </c>
      <c r="K6">
        <f>B15</f>
        <v>0</v>
      </c>
      <c r="L6">
        <f>B16</f>
        <v>0</v>
      </c>
      <c r="M6">
        <f>B17</f>
        <v>0</v>
      </c>
      <c r="N6">
        <f>B18</f>
        <v>0</v>
      </c>
      <c r="O6">
        <f>B19</f>
        <v>0</v>
      </c>
      <c r="P6">
        <f>B20</f>
        <v>0</v>
      </c>
      <c r="Q6">
        <f>B21</f>
        <v>0</v>
      </c>
      <c r="R6">
        <f>B22</f>
        <v>0</v>
      </c>
      <c r="S6">
        <f>B23</f>
        <v>0</v>
      </c>
      <c r="T6">
        <f>B24</f>
        <v>0</v>
      </c>
      <c r="U6">
        <f>B25</f>
        <v>0</v>
      </c>
      <c r="V6">
        <f>B26</f>
        <v>0</v>
      </c>
      <c r="W6" t="s">
        <v>7</v>
      </c>
      <c r="AR6" t="s">
        <v>8</v>
      </c>
    </row>
    <row r="7" spans="1:45" ht="12">
      <c r="A7">
        <v>0.5</v>
      </c>
      <c r="B7">
        <v>0</v>
      </c>
      <c r="C7">
        <f>IF(($B$1*$A7^$H$1+(1-$K$1)*$A7-C$5)&gt;0,LN($B$1*$A7^$H$1+(1-$K$1)*$A7-C$5)+$E$1*C6,-1000)</f>
        <v>1.8826763477324364</v>
      </c>
      <c r="D7">
        <f aca="true" t="shared" si="1" ref="D7:V7">IF(($B$1*$A7^$H$1+(1-$K$1)*$A7-D$5)&gt;0,LN($B$1*$A7^$H$1+(1-$K$1)*$A7-D$5)+$E$1*D6,-1000)</f>
        <v>1.803534505887509</v>
      </c>
      <c r="E7">
        <f t="shared" si="1"/>
        <v>1.7175867432613972</v>
      </c>
      <c r="F7">
        <f t="shared" si="1"/>
        <v>1.623551409207296</v>
      </c>
      <c r="G7">
        <f t="shared" si="1"/>
        <v>1.5197468344759424</v>
      </c>
      <c r="H7">
        <f t="shared" si="1"/>
        <v>1.4039053266814168</v>
      </c>
      <c r="I7">
        <f t="shared" si="1"/>
        <v>1.2728646580330965</v>
      </c>
      <c r="J7">
        <f t="shared" si="1"/>
        <v>1.1220253225777987</v>
      </c>
      <c r="K7">
        <f t="shared" si="1"/>
        <v>0.9443213036128848</v>
      </c>
      <c r="L7">
        <f t="shared" si="1"/>
        <v>0.7280643254145575</v>
      </c>
      <c r="M7">
        <f t="shared" si="1"/>
        <v>0.45175552311942657</v>
      </c>
      <c r="N7">
        <f t="shared" si="1"/>
        <v>0.06865610586221721</v>
      </c>
      <c r="O7">
        <f t="shared" si="1"/>
        <v>-0.5602473165430597</v>
      </c>
      <c r="P7">
        <f t="shared" si="1"/>
        <v>-2.6441207610586255</v>
      </c>
      <c r="Q7">
        <f t="shared" si="1"/>
        <v>-1000</v>
      </c>
      <c r="R7">
        <f t="shared" si="1"/>
        <v>-1000</v>
      </c>
      <c r="S7">
        <f t="shared" si="1"/>
        <v>-1000</v>
      </c>
      <c r="T7">
        <f t="shared" si="1"/>
        <v>-1000</v>
      </c>
      <c r="U7">
        <f t="shared" si="1"/>
        <v>-1000</v>
      </c>
      <c r="V7">
        <f t="shared" si="1"/>
        <v>-1000</v>
      </c>
      <c r="W7">
        <f aca="true" t="shared" si="2" ref="W7:W26">MAX(C7:V7)</f>
        <v>1.8826763477324364</v>
      </c>
      <c r="X7">
        <f aca="true" t="shared" si="3" ref="X7:X26">IF(C7=$W7,C$5,"")</f>
        <v>0.5</v>
      </c>
      <c r="Y7">
        <f aca="true" t="shared" si="4" ref="Y7:Y26">IF(D7=$W7,D$5,"")</f>
      </c>
      <c r="Z7">
        <f aca="true" t="shared" si="5" ref="Z7:Z26">IF(E7=$W7,E$5,"")</f>
      </c>
      <c r="AA7">
        <f aca="true" t="shared" si="6" ref="AA7:AA26">IF(F7=$W7,F$5,"")</f>
      </c>
      <c r="AB7">
        <f aca="true" t="shared" si="7" ref="AB7:AB26">IF(G7=$W7,G$5,"")</f>
      </c>
      <c r="AC7">
        <f aca="true" t="shared" si="8" ref="AC7:AC26">IF(H7=$W7,H$5,"")</f>
      </c>
      <c r="AD7">
        <f aca="true" t="shared" si="9" ref="AD7:AD26">IF(I7=$W7,I$5,"")</f>
      </c>
      <c r="AE7">
        <f aca="true" t="shared" si="10" ref="AE7:AE26">IF(J7=$W7,J$5,"")</f>
      </c>
      <c r="AF7">
        <f aca="true" t="shared" si="11" ref="AF7:AF26">IF(K7=$W7,K$5,"")</f>
      </c>
      <c r="AG7">
        <f aca="true" t="shared" si="12" ref="AG7:AG26">IF(L7=$W7,L$5,"")</f>
      </c>
      <c r="AH7">
        <f aca="true" t="shared" si="13" ref="AH7:AH26">IF(M7=$W7,M$5,"")</f>
      </c>
      <c r="AI7">
        <f aca="true" t="shared" si="14" ref="AI7:AI26">IF(N7=$W7,N$5,"")</f>
      </c>
      <c r="AJ7">
        <f aca="true" t="shared" si="15" ref="AJ7:AJ26">IF(O7=$W7,O$5,"")</f>
      </c>
      <c r="AK7">
        <f aca="true" t="shared" si="16" ref="AK7:AK26">IF(P7=$W7,P$5,"")</f>
      </c>
      <c r="AL7">
        <f aca="true" t="shared" si="17" ref="AL7:AL26">IF(Q7=$W7,Q$5,"")</f>
      </c>
      <c r="AM7">
        <f aca="true" t="shared" si="18" ref="AM7:AM26">IF(R7=$W7,R$5,"")</f>
      </c>
      <c r="AN7">
        <f aca="true" t="shared" si="19" ref="AN7:AN26">IF(S7=$W7,S$5,"")</f>
      </c>
      <c r="AO7">
        <f aca="true" t="shared" si="20" ref="AO7:AO26">IF(T7=$W7,T$5,"")</f>
      </c>
      <c r="AP7">
        <f aca="true" t="shared" si="21" ref="AP7:AP26">IF(U7=$W7,U$5,"")</f>
      </c>
      <c r="AQ7">
        <f aca="true" t="shared" si="22" ref="AQ7:AQ26">IF(V7=$W7,V$5,"")</f>
      </c>
      <c r="AR7">
        <f aca="true" t="shared" si="23" ref="AR7:AR26">MIN(X7:AQ7)</f>
        <v>0.5</v>
      </c>
      <c r="AS7">
        <f>ABS(W7-B7)</f>
        <v>1.8826763477324364</v>
      </c>
    </row>
    <row r="8" spans="1:45" ht="12">
      <c r="A8">
        <f>A7+0.5</f>
        <v>1</v>
      </c>
      <c r="B8">
        <v>0</v>
      </c>
      <c r="C8">
        <f>IF(($B$1*$A8^$H$1+(1-$K$1)*$A8-C$5)&gt;0,LN($B$1*$A8^$H$1+(1-$K$1)*$A8-C$5)+$E$1*C6,-1000)</f>
        <v>2.2512917986064953</v>
      </c>
      <c r="D8">
        <f aca="true" t="shared" si="24" ref="D8:V8">IF(($B$1*$A8^$H$1+(1-$K$1)*$A8-D$5)&gt;0,LN($B$1*$A8^$H$1+(1-$K$1)*$A8-D$5)+$E$1*D6,-1000)</f>
        <v>2.1972245773362196</v>
      </c>
      <c r="E8">
        <f t="shared" si="24"/>
        <v>2.1400661634962708</v>
      </c>
      <c r="F8">
        <f t="shared" si="24"/>
        <v>2.0794415416798357</v>
      </c>
      <c r="G8">
        <f t="shared" si="24"/>
        <v>2.0149030205422647</v>
      </c>
      <c r="H8">
        <f t="shared" si="24"/>
        <v>1.9459101490553132</v>
      </c>
      <c r="I8">
        <f t="shared" si="24"/>
        <v>1.8718021769015913</v>
      </c>
      <c r="J8">
        <f t="shared" si="24"/>
        <v>1.791759469228055</v>
      </c>
      <c r="K8">
        <f t="shared" si="24"/>
        <v>1.7047480922384253</v>
      </c>
      <c r="L8">
        <f t="shared" si="24"/>
        <v>1.6094379124341003</v>
      </c>
      <c r="M8">
        <f t="shared" si="24"/>
        <v>1.5040773967762742</v>
      </c>
      <c r="N8">
        <f t="shared" si="24"/>
        <v>1.3862943611198906</v>
      </c>
      <c r="O8">
        <f t="shared" si="24"/>
        <v>1.252762968495368</v>
      </c>
      <c r="P8">
        <f t="shared" si="24"/>
        <v>1.0986122886681098</v>
      </c>
      <c r="Q8">
        <f t="shared" si="24"/>
        <v>0.9162907318741551</v>
      </c>
      <c r="R8">
        <f t="shared" si="24"/>
        <v>0.6931471805599453</v>
      </c>
      <c r="S8">
        <f t="shared" si="24"/>
        <v>0.4054651081081644</v>
      </c>
      <c r="T8">
        <f t="shared" si="24"/>
        <v>0</v>
      </c>
      <c r="U8">
        <f t="shared" si="24"/>
        <v>-0.6931471805599453</v>
      </c>
      <c r="V8">
        <f t="shared" si="24"/>
        <v>-1000</v>
      </c>
      <c r="W8">
        <f t="shared" si="2"/>
        <v>2.2512917986064953</v>
      </c>
      <c r="X8">
        <f t="shared" si="3"/>
        <v>0.5</v>
      </c>
      <c r="Y8">
        <f t="shared" si="4"/>
      </c>
      <c r="Z8">
        <f t="shared" si="5"/>
      </c>
      <c r="AA8">
        <f t="shared" si="6"/>
      </c>
      <c r="AB8">
        <f t="shared" si="7"/>
      </c>
      <c r="AC8">
        <f t="shared" si="8"/>
      </c>
      <c r="AD8">
        <f t="shared" si="9"/>
      </c>
      <c r="AE8">
        <f t="shared" si="10"/>
      </c>
      <c r="AF8">
        <f t="shared" si="11"/>
      </c>
      <c r="AG8">
        <f t="shared" si="12"/>
      </c>
      <c r="AH8">
        <f t="shared" si="13"/>
      </c>
      <c r="AI8">
        <f t="shared" si="14"/>
      </c>
      <c r="AJ8">
        <f t="shared" si="15"/>
      </c>
      <c r="AK8">
        <f t="shared" si="16"/>
      </c>
      <c r="AL8">
        <f t="shared" si="17"/>
      </c>
      <c r="AM8">
        <f t="shared" si="18"/>
      </c>
      <c r="AN8">
        <f t="shared" si="19"/>
      </c>
      <c r="AO8">
        <f t="shared" si="20"/>
      </c>
      <c r="AP8">
        <f t="shared" si="21"/>
      </c>
      <c r="AQ8">
        <f t="shared" si="22"/>
      </c>
      <c r="AR8">
        <f t="shared" si="23"/>
        <v>0.5</v>
      </c>
      <c r="AS8">
        <f aca="true" t="shared" si="25" ref="AS8:AS26">ABS(W8-B8)</f>
        <v>2.2512917986064953</v>
      </c>
    </row>
    <row r="9" spans="1:45" ht="12">
      <c r="A9">
        <f aca="true" t="shared" si="26" ref="A9:A26">A8+0.5</f>
        <v>1.5</v>
      </c>
      <c r="B9">
        <v>0</v>
      </c>
      <c r="C9">
        <f>IF(($B$1*$A9^$H$1+(1-$K$1)*$A9-C$5)&gt;0,LN($B$1*$A9^$H$1+(1-$K$1)*$A9-C$5)+$E$1*C6,-1000)</f>
        <v>2.4636360862833158</v>
      </c>
      <c r="D9">
        <f aca="true" t="shared" si="27" ref="D9:V9">IF(($B$1*$A9^$H$1+(1-$K$1)*$A9-D$5)&gt;0,LN($B$1*$A9^$H$1+(1-$K$1)*$A9-D$5)+$E$1*D6,-1000)</f>
        <v>2.420141321946479</v>
      </c>
      <c r="E9">
        <f t="shared" si="27"/>
        <v>2.374668397468646</v>
      </c>
      <c r="F9">
        <f t="shared" si="27"/>
        <v>2.327028768642762</v>
      </c>
      <c r="G9">
        <f t="shared" si="27"/>
        <v>2.2770055804004907</v>
      </c>
      <c r="H9">
        <f t="shared" si="27"/>
        <v>2.224347698768665</v>
      </c>
      <c r="I9">
        <f t="shared" si="27"/>
        <v>2.1687620823006375</v>
      </c>
      <c r="J9">
        <f t="shared" si="27"/>
        <v>2.1099039057218643</v>
      </c>
      <c r="K9">
        <f t="shared" si="27"/>
        <v>2.0473635909632306</v>
      </c>
      <c r="L9">
        <f t="shared" si="27"/>
        <v>1.980649505405868</v>
      </c>
      <c r="M9">
        <f t="shared" si="27"/>
        <v>1.9091644651276563</v>
      </c>
      <c r="N9">
        <f t="shared" si="27"/>
        <v>1.8321731746361956</v>
      </c>
      <c r="O9">
        <f t="shared" si="27"/>
        <v>1.7487560544167604</v>
      </c>
      <c r="P9">
        <f t="shared" si="27"/>
        <v>1.6577419992329498</v>
      </c>
      <c r="Q9">
        <f t="shared" si="27"/>
        <v>1.5576073608899537</v>
      </c>
      <c r="R9">
        <f t="shared" si="27"/>
        <v>1.4463185000745475</v>
      </c>
      <c r="S9">
        <f t="shared" si="27"/>
        <v>1.3210752654882651</v>
      </c>
      <c r="T9">
        <f t="shared" si="27"/>
        <v>1.17786967695628</v>
      </c>
      <c r="U9">
        <f t="shared" si="27"/>
        <v>1.010672740666784</v>
      </c>
      <c r="V9">
        <f t="shared" si="27"/>
        <v>0.8097956679334841</v>
      </c>
      <c r="W9">
        <f t="shared" si="2"/>
        <v>2.4636360862833158</v>
      </c>
      <c r="X9">
        <f t="shared" si="3"/>
        <v>0.5</v>
      </c>
      <c r="Y9">
        <f t="shared" si="4"/>
      </c>
      <c r="Z9">
        <f t="shared" si="5"/>
      </c>
      <c r="AA9">
        <f t="shared" si="6"/>
      </c>
      <c r="AB9">
        <f t="shared" si="7"/>
      </c>
      <c r="AC9">
        <f t="shared" si="8"/>
      </c>
      <c r="AD9">
        <f t="shared" si="9"/>
      </c>
      <c r="AE9">
        <f t="shared" si="10"/>
      </c>
      <c r="AF9">
        <f t="shared" si="11"/>
      </c>
      <c r="AG9">
        <f t="shared" si="12"/>
      </c>
      <c r="AH9">
        <f t="shared" si="13"/>
      </c>
      <c r="AI9">
        <f t="shared" si="14"/>
      </c>
      <c r="AJ9">
        <f t="shared" si="15"/>
      </c>
      <c r="AK9">
        <f t="shared" si="16"/>
      </c>
      <c r="AL9">
        <f t="shared" si="17"/>
      </c>
      <c r="AM9">
        <f t="shared" si="18"/>
      </c>
      <c r="AN9">
        <f t="shared" si="19"/>
      </c>
      <c r="AO9">
        <f t="shared" si="20"/>
      </c>
      <c r="AP9">
        <f t="shared" si="21"/>
      </c>
      <c r="AQ9">
        <f t="shared" si="22"/>
      </c>
      <c r="AR9">
        <f t="shared" si="23"/>
        <v>0.5</v>
      </c>
      <c r="AS9">
        <f t="shared" si="25"/>
        <v>2.4636360862833158</v>
      </c>
    </row>
    <row r="10" spans="1:45" ht="12">
      <c r="A10">
        <f t="shared" si="26"/>
        <v>2</v>
      </c>
      <c r="B10">
        <v>0</v>
      </c>
      <c r="C10">
        <f>IF(($B$1*$A10^$H$1+(1-$K$1)*$A10-C$5)&gt;0,LN($B$1*$A10^$H$1+(1-$K$1)*$A10-C$5)+$E$1*C6,-1000)</f>
        <v>2.613163210814172</v>
      </c>
      <c r="D10">
        <f aca="true" t="shared" si="28" ref="D10:V10">IF(($B$1*$A10^$H$1+(1-$K$1)*$A10-D$5)&gt;0,LN($B$1*$A10^$H$1+(1-$K$1)*$A10-D$5)+$E$1*D6,-1000)</f>
        <v>2.575823528292382</v>
      </c>
      <c r="E10">
        <f t="shared" si="28"/>
        <v>2.5370353320206394</v>
      </c>
      <c r="F10">
        <f t="shared" si="28"/>
        <v>2.496681686447454</v>
      </c>
      <c r="G10">
        <f t="shared" si="28"/>
        <v>2.4546308983033303</v>
      </c>
      <c r="H10">
        <f t="shared" si="28"/>
        <v>2.4107339238213426</v>
      </c>
      <c r="I10">
        <f t="shared" si="28"/>
        <v>2.3648211802887005</v>
      </c>
      <c r="J10">
        <f t="shared" si="28"/>
        <v>2.3166985897672414</v>
      </c>
      <c r="K10">
        <f t="shared" si="28"/>
        <v>2.266142621818021</v>
      </c>
      <c r="L10">
        <f t="shared" si="28"/>
        <v>2.2128940150358876</v>
      </c>
      <c r="M10">
        <f t="shared" si="28"/>
        <v>2.156649730944913</v>
      </c>
      <c r="N10">
        <f t="shared" si="28"/>
        <v>2.097052507241362</v>
      </c>
      <c r="O10">
        <f t="shared" si="28"/>
        <v>2.0336770960186232</v>
      </c>
      <c r="P10">
        <f t="shared" si="28"/>
        <v>1.9660118385930418</v>
      </c>
      <c r="Q10">
        <f t="shared" si="28"/>
        <v>1.8934335418564385</v>
      </c>
      <c r="R10">
        <f t="shared" si="28"/>
        <v>1.8151725031377441</v>
      </c>
      <c r="S10">
        <f t="shared" si="28"/>
        <v>1.7302626505275003</v>
      </c>
      <c r="T10">
        <f t="shared" si="28"/>
        <v>1.6374684841728302</v>
      </c>
      <c r="U10">
        <f t="shared" si="28"/>
        <v>1.5351745240844197</v>
      </c>
      <c r="V10">
        <f t="shared" si="28"/>
        <v>1.4212115059745027</v>
      </c>
      <c r="W10">
        <f t="shared" si="2"/>
        <v>2.613163210814172</v>
      </c>
      <c r="X10">
        <f t="shared" si="3"/>
        <v>0.5</v>
      </c>
      <c r="Y10">
        <f t="shared" si="4"/>
      </c>
      <c r="Z10">
        <f t="shared" si="5"/>
      </c>
      <c r="AA10">
        <f t="shared" si="6"/>
      </c>
      <c r="AB10">
        <f t="shared" si="7"/>
      </c>
      <c r="AC10">
        <f t="shared" si="8"/>
      </c>
      <c r="AD10">
        <f t="shared" si="9"/>
      </c>
      <c r="AE10">
        <f t="shared" si="10"/>
      </c>
      <c r="AF10">
        <f t="shared" si="11"/>
      </c>
      <c r="AG10">
        <f t="shared" si="12"/>
      </c>
      <c r="AH10">
        <f t="shared" si="13"/>
      </c>
      <c r="AI10">
        <f t="shared" si="14"/>
      </c>
      <c r="AJ10">
        <f t="shared" si="15"/>
      </c>
      <c r="AK10">
        <f t="shared" si="16"/>
      </c>
      <c r="AL10">
        <f t="shared" si="17"/>
      </c>
      <c r="AM10">
        <f t="shared" si="18"/>
      </c>
      <c r="AN10">
        <f t="shared" si="19"/>
      </c>
      <c r="AO10">
        <f t="shared" si="20"/>
      </c>
      <c r="AP10">
        <f t="shared" si="21"/>
      </c>
      <c r="AQ10">
        <f t="shared" si="22"/>
      </c>
      <c r="AR10">
        <f t="shared" si="23"/>
        <v>0.5</v>
      </c>
      <c r="AS10">
        <f t="shared" si="25"/>
        <v>2.613163210814172</v>
      </c>
    </row>
    <row r="11" spans="1:45" ht="12">
      <c r="A11">
        <f t="shared" si="26"/>
        <v>2.5</v>
      </c>
      <c r="B11">
        <v>0</v>
      </c>
      <c r="C11">
        <f>IF(($B$1*$A11^$H$1+(1-$K$1)*$A11-C$5)&gt;0,LN($B$1*$A11^$H$1+(1-$K$1)*$A11-C$5)+$E$1*C6,-1000)</f>
        <v>2.7285968849080375</v>
      </c>
      <c r="D11">
        <f aca="true" t="shared" si="29" ref="D11:V11">IF(($B$1*$A11^$H$1+(1-$K$1)*$A11-D$5)&gt;0,LN($B$1*$A11^$H$1+(1-$K$1)*$A11-D$5)+$E$1*D6,-1000)</f>
        <v>2.6953963646588948</v>
      </c>
      <c r="E11">
        <f t="shared" si="29"/>
        <v>2.6610556049941083</v>
      </c>
      <c r="F11">
        <f t="shared" si="29"/>
        <v>2.6254934910319583</v>
      </c>
      <c r="G11">
        <f t="shared" si="29"/>
        <v>2.588619932064684</v>
      </c>
      <c r="H11">
        <f t="shared" si="29"/>
        <v>2.5503344863706143</v>
      </c>
      <c r="I11">
        <f t="shared" si="29"/>
        <v>2.5105247121348415</v>
      </c>
      <c r="J11">
        <f t="shared" si="29"/>
        <v>2.4690641762929992</v>
      </c>
      <c r="K11">
        <f t="shared" si="29"/>
        <v>2.425810032448277</v>
      </c>
      <c r="L11">
        <f t="shared" si="29"/>
        <v>2.3806000508649516</v>
      </c>
      <c r="M11">
        <f t="shared" si="29"/>
        <v>2.333248944719357</v>
      </c>
      <c r="N11">
        <f t="shared" si="29"/>
        <v>2.2835437825085387</v>
      </c>
      <c r="O11">
        <f t="shared" si="29"/>
        <v>2.231238199488863</v>
      </c>
      <c r="P11">
        <f t="shared" si="29"/>
        <v>2.1760450099216984</v>
      </c>
      <c r="Q11">
        <f t="shared" si="29"/>
        <v>2.1176266587936325</v>
      </c>
      <c r="R11">
        <f t="shared" si="29"/>
        <v>2.0555827074450344</v>
      </c>
      <c r="S11">
        <f t="shared" si="29"/>
        <v>1.9894331737653674</v>
      </c>
      <c r="T11">
        <f t="shared" si="29"/>
        <v>1.9185959614756898</v>
      </c>
      <c r="U11">
        <f t="shared" si="29"/>
        <v>1.8423556683344386</v>
      </c>
      <c r="V11">
        <f t="shared" si="29"/>
        <v>1.759819492550724</v>
      </c>
      <c r="W11">
        <f t="shared" si="2"/>
        <v>2.7285968849080375</v>
      </c>
      <c r="X11">
        <f t="shared" si="3"/>
        <v>0.5</v>
      </c>
      <c r="Y11">
        <f t="shared" si="4"/>
      </c>
      <c r="Z11">
        <f t="shared" si="5"/>
      </c>
      <c r="AA11">
        <f t="shared" si="6"/>
      </c>
      <c r="AB11">
        <f t="shared" si="7"/>
      </c>
      <c r="AC11">
        <f t="shared" si="8"/>
      </c>
      <c r="AD11">
        <f t="shared" si="9"/>
      </c>
      <c r="AE11">
        <f t="shared" si="10"/>
      </c>
      <c r="AF11">
        <f t="shared" si="11"/>
      </c>
      <c r="AG11">
        <f t="shared" si="12"/>
      </c>
      <c r="AH11">
        <f t="shared" si="13"/>
      </c>
      <c r="AI11">
        <f t="shared" si="14"/>
      </c>
      <c r="AJ11">
        <f t="shared" si="15"/>
      </c>
      <c r="AK11">
        <f t="shared" si="16"/>
      </c>
      <c r="AL11">
        <f t="shared" si="17"/>
      </c>
      <c r="AM11">
        <f t="shared" si="18"/>
      </c>
      <c r="AN11">
        <f t="shared" si="19"/>
      </c>
      <c r="AO11">
        <f t="shared" si="20"/>
      </c>
      <c r="AP11">
        <f t="shared" si="21"/>
      </c>
      <c r="AQ11">
        <f t="shared" si="22"/>
      </c>
      <c r="AR11">
        <f t="shared" si="23"/>
        <v>0.5</v>
      </c>
      <c r="AS11">
        <f t="shared" si="25"/>
        <v>2.7285968849080375</v>
      </c>
    </row>
    <row r="12" spans="1:45" ht="12">
      <c r="A12">
        <f t="shared" si="26"/>
        <v>3</v>
      </c>
      <c r="B12">
        <v>0</v>
      </c>
      <c r="C12">
        <f>IF(($B$1*$A12^$H$1+(1-$K$1)*$A12-C$5)&gt;0,LN($B$1*$A12^$H$1+(1-$K$1)*$A12-C$5)+$E$1*C6,-1000)</f>
        <v>2.8225988607288266</v>
      </c>
      <c r="D12">
        <f aca="true" t="shared" si="30" ref="D12:V12">IF(($B$1*$A12^$H$1+(1-$K$1)*$A12-D$5)&gt;0,LN($B$1*$A12^$H$1+(1-$K$1)*$A12-D$5)+$E$1*D6,-1000)</f>
        <v>2.7924224811401404</v>
      </c>
      <c r="E12">
        <f t="shared" si="30"/>
        <v>2.7613070778597515</v>
      </c>
      <c r="F12">
        <f t="shared" si="30"/>
        <v>2.7291923279719748</v>
      </c>
      <c r="G12">
        <f t="shared" si="30"/>
        <v>2.696011902390192</v>
      </c>
      <c r="H12">
        <f t="shared" si="30"/>
        <v>2.661692641048958</v>
      </c>
      <c r="I12">
        <f t="shared" si="30"/>
        <v>2.626153581461782</v>
      </c>
      <c r="J12">
        <f t="shared" si="30"/>
        <v>2.5893048082052643</v>
      </c>
      <c r="K12">
        <f t="shared" si="30"/>
        <v>2.551046082196201</v>
      </c>
      <c r="L12">
        <f t="shared" si="30"/>
        <v>2.511265197164835</v>
      </c>
      <c r="M12">
        <f t="shared" si="30"/>
        <v>2.4698359954609823</v>
      </c>
      <c r="N12">
        <f t="shared" si="30"/>
        <v>2.4266159547792</v>
      </c>
      <c r="O12">
        <f t="shared" si="30"/>
        <v>2.3814432294035726</v>
      </c>
      <c r="P12">
        <f t="shared" si="30"/>
        <v>2.3341329909819395</v>
      </c>
      <c r="Q12">
        <f t="shared" si="30"/>
        <v>2.284472859896476</v>
      </c>
      <c r="R12">
        <f t="shared" si="30"/>
        <v>2.232217141770516</v>
      </c>
      <c r="S12">
        <f t="shared" si="30"/>
        <v>2.1770794733129737</v>
      </c>
      <c r="T12">
        <f t="shared" si="30"/>
        <v>2.1187233197581326</v>
      </c>
      <c r="U12">
        <f t="shared" si="30"/>
        <v>2.0567495237623747</v>
      </c>
      <c r="V12">
        <f t="shared" si="30"/>
        <v>1.9906797348116096</v>
      </c>
      <c r="W12">
        <f t="shared" si="2"/>
        <v>2.8225988607288266</v>
      </c>
      <c r="X12">
        <f t="shared" si="3"/>
        <v>0.5</v>
      </c>
      <c r="Y12">
        <f t="shared" si="4"/>
      </c>
      <c r="Z12">
        <f t="shared" si="5"/>
      </c>
      <c r="AA12">
        <f t="shared" si="6"/>
      </c>
      <c r="AB12">
        <f t="shared" si="7"/>
      </c>
      <c r="AC12">
        <f t="shared" si="8"/>
      </c>
      <c r="AD12">
        <f t="shared" si="9"/>
      </c>
      <c r="AE12">
        <f t="shared" si="10"/>
      </c>
      <c r="AF12">
        <f t="shared" si="11"/>
      </c>
      <c r="AG12">
        <f t="shared" si="12"/>
      </c>
      <c r="AH12">
        <f t="shared" si="13"/>
      </c>
      <c r="AI12">
        <f t="shared" si="14"/>
      </c>
      <c r="AJ12">
        <f t="shared" si="15"/>
      </c>
      <c r="AK12">
        <f t="shared" si="16"/>
      </c>
      <c r="AL12">
        <f t="shared" si="17"/>
      </c>
      <c r="AM12">
        <f t="shared" si="18"/>
      </c>
      <c r="AN12">
        <f t="shared" si="19"/>
      </c>
      <c r="AO12">
        <f t="shared" si="20"/>
      </c>
      <c r="AP12">
        <f t="shared" si="21"/>
      </c>
      <c r="AQ12">
        <f t="shared" si="22"/>
      </c>
      <c r="AR12">
        <f t="shared" si="23"/>
        <v>0.5</v>
      </c>
      <c r="AS12">
        <f t="shared" si="25"/>
        <v>2.8225988607288266</v>
      </c>
    </row>
    <row r="13" spans="1:45" ht="12">
      <c r="A13">
        <f t="shared" si="26"/>
        <v>3.5</v>
      </c>
      <c r="B13">
        <v>0</v>
      </c>
      <c r="C13">
        <f>IF(($B$1*$A13^$H$1+(1-$K$1)*$A13-C$5)&gt;0,LN($B$1*$A13^$H$1+(1-$K$1)*$A13-C$5)+$E$1*C6,-1000)</f>
        <v>2.9018768164901023</v>
      </c>
      <c r="D13">
        <f aca="true" t="shared" si="31" ref="D13:V13">IF(($B$1*$A13^$H$1+(1-$K$1)*$A13-D$5)&gt;0,LN($B$1*$A13^$H$1+(1-$K$1)*$A13-D$5)+$E$1*D6,-1000)</f>
        <v>2.8740327183680336</v>
      </c>
      <c r="E13">
        <f t="shared" si="31"/>
        <v>2.8453910662725828</v>
      </c>
      <c r="F13">
        <f t="shared" si="31"/>
        <v>2.8159048199295134</v>
      </c>
      <c r="G13">
        <f t="shared" si="31"/>
        <v>2.78552265057456</v>
      </c>
      <c r="H13">
        <f t="shared" si="31"/>
        <v>2.7541884032836945</v>
      </c>
      <c r="I13">
        <f t="shared" si="31"/>
        <v>2.721840472306256</v>
      </c>
      <c r="J13">
        <f t="shared" si="31"/>
        <v>2.6884110719426215</v>
      </c>
      <c r="K13">
        <f t="shared" si="31"/>
        <v>2.65382538127884</v>
      </c>
      <c r="L13">
        <f t="shared" si="31"/>
        <v>2.618000535648394</v>
      </c>
      <c r="M13">
        <f t="shared" si="31"/>
        <v>2.5808444306300196</v>
      </c>
      <c r="N13">
        <f t="shared" si="31"/>
        <v>2.5422542951474663</v>
      </c>
      <c r="O13">
        <f t="shared" si="31"/>
        <v>2.5021149780232403</v>
      </c>
      <c r="P13">
        <f t="shared" si="31"/>
        <v>2.4602968760344353</v>
      </c>
      <c r="Q13">
        <f t="shared" si="31"/>
        <v>2.416653409516228</v>
      </c>
      <c r="R13">
        <f t="shared" si="31"/>
        <v>2.371017921514046</v>
      </c>
      <c r="S13">
        <f t="shared" si="31"/>
        <v>2.323199834932872</v>
      </c>
      <c r="T13">
        <f t="shared" si="31"/>
        <v>2.272979843862441</v>
      </c>
      <c r="U13">
        <f t="shared" si="31"/>
        <v>2.220103832301334</v>
      </c>
      <c r="V13">
        <f t="shared" si="31"/>
        <v>2.1642750934345987</v>
      </c>
      <c r="W13">
        <f t="shared" si="2"/>
        <v>2.9018768164901023</v>
      </c>
      <c r="X13">
        <f t="shared" si="3"/>
        <v>0.5</v>
      </c>
      <c r="Y13">
        <f t="shared" si="4"/>
      </c>
      <c r="Z13">
        <f t="shared" si="5"/>
      </c>
      <c r="AA13">
        <f t="shared" si="6"/>
      </c>
      <c r="AB13">
        <f t="shared" si="7"/>
      </c>
      <c r="AC13">
        <f t="shared" si="8"/>
      </c>
      <c r="AD13">
        <f t="shared" si="9"/>
      </c>
      <c r="AE13">
        <f t="shared" si="10"/>
      </c>
      <c r="AF13">
        <f t="shared" si="11"/>
      </c>
      <c r="AG13">
        <f t="shared" si="12"/>
      </c>
      <c r="AH13">
        <f t="shared" si="13"/>
      </c>
      <c r="AI13">
        <f t="shared" si="14"/>
      </c>
      <c r="AJ13">
        <f t="shared" si="15"/>
      </c>
      <c r="AK13">
        <f t="shared" si="16"/>
      </c>
      <c r="AL13">
        <f t="shared" si="17"/>
      </c>
      <c r="AM13">
        <f t="shared" si="18"/>
      </c>
      <c r="AN13">
        <f t="shared" si="19"/>
      </c>
      <c r="AO13">
        <f t="shared" si="20"/>
      </c>
      <c r="AP13">
        <f t="shared" si="21"/>
      </c>
      <c r="AQ13">
        <f t="shared" si="22"/>
      </c>
      <c r="AR13">
        <f t="shared" si="23"/>
        <v>0.5</v>
      </c>
      <c r="AS13">
        <f t="shared" si="25"/>
        <v>2.9018768164901023</v>
      </c>
    </row>
    <row r="14" spans="1:45" ht="12">
      <c r="A14">
        <f t="shared" si="26"/>
        <v>4</v>
      </c>
      <c r="B14">
        <v>0</v>
      </c>
      <c r="C14">
        <f>IF(($B$1*$A14^$H$1+(1-$K$1)*$A14-C$5)&gt;0,LN($B$1*$A14^$H$1+(1-$K$1)*$A14-C$5)+$E$1*C6,-1000)</f>
        <v>2.970414465569701</v>
      </c>
      <c r="D14">
        <f aca="true" t="shared" si="32" ref="D14:V14">IF(($B$1*$A14^$H$1+(1-$K$1)*$A14-D$5)&gt;0,LN($B$1*$A14^$H$1+(1-$K$1)*$A14-D$5)+$E$1*D6,-1000)</f>
        <v>2.9444389791664403</v>
      </c>
      <c r="E14">
        <f t="shared" si="32"/>
        <v>2.917770732084279</v>
      </c>
      <c r="F14">
        <f t="shared" si="32"/>
        <v>2.8903717578961645</v>
      </c>
      <c r="G14">
        <f t="shared" si="32"/>
        <v>2.8622008809294686</v>
      </c>
      <c r="H14">
        <f t="shared" si="32"/>
        <v>2.833213344056216</v>
      </c>
      <c r="I14">
        <f t="shared" si="32"/>
        <v>2.803360380906535</v>
      </c>
      <c r="J14">
        <f t="shared" si="32"/>
        <v>2.772588722239781</v>
      </c>
      <c r="K14">
        <f t="shared" si="32"/>
        <v>2.740840023925201</v>
      </c>
      <c r="L14">
        <f t="shared" si="32"/>
        <v>2.70805020110221</v>
      </c>
      <c r="M14">
        <f t="shared" si="32"/>
        <v>2.6741486494265287</v>
      </c>
      <c r="N14">
        <f t="shared" si="32"/>
        <v>2.6390573296152584</v>
      </c>
      <c r="O14">
        <f t="shared" si="32"/>
        <v>2.6026896854443837</v>
      </c>
      <c r="P14">
        <f t="shared" si="32"/>
        <v>2.5649493574615367</v>
      </c>
      <c r="Q14">
        <f t="shared" si="32"/>
        <v>2.5257286443082556</v>
      </c>
      <c r="R14">
        <f t="shared" si="32"/>
        <v>2.4849066497880004</v>
      </c>
      <c r="S14">
        <f t="shared" si="32"/>
        <v>2.4423470353692043</v>
      </c>
      <c r="T14">
        <f t="shared" si="32"/>
        <v>2.3978952727983707</v>
      </c>
      <c r="U14">
        <f t="shared" si="32"/>
        <v>2.3513752571634776</v>
      </c>
      <c r="V14">
        <f t="shared" si="32"/>
        <v>2.302585092994046</v>
      </c>
      <c r="W14">
        <f t="shared" si="2"/>
        <v>2.970414465569701</v>
      </c>
      <c r="X14">
        <f t="shared" si="3"/>
        <v>0.5</v>
      </c>
      <c r="Y14">
        <f t="shared" si="4"/>
      </c>
      <c r="Z14">
        <f t="shared" si="5"/>
      </c>
      <c r="AA14">
        <f t="shared" si="6"/>
      </c>
      <c r="AB14">
        <f t="shared" si="7"/>
      </c>
      <c r="AC14">
        <f t="shared" si="8"/>
      </c>
      <c r="AD14">
        <f t="shared" si="9"/>
      </c>
      <c r="AE14">
        <f t="shared" si="10"/>
      </c>
      <c r="AF14">
        <f t="shared" si="11"/>
      </c>
      <c r="AG14">
        <f t="shared" si="12"/>
      </c>
      <c r="AH14">
        <f t="shared" si="13"/>
      </c>
      <c r="AI14">
        <f t="shared" si="14"/>
      </c>
      <c r="AJ14">
        <f t="shared" si="15"/>
      </c>
      <c r="AK14">
        <f t="shared" si="16"/>
      </c>
      <c r="AL14">
        <f t="shared" si="17"/>
      </c>
      <c r="AM14">
        <f t="shared" si="18"/>
      </c>
      <c r="AN14">
        <f t="shared" si="19"/>
      </c>
      <c r="AO14">
        <f t="shared" si="20"/>
      </c>
      <c r="AP14">
        <f t="shared" si="21"/>
      </c>
      <c r="AQ14">
        <f t="shared" si="22"/>
      </c>
      <c r="AR14">
        <f t="shared" si="23"/>
        <v>0.5</v>
      </c>
      <c r="AS14">
        <f t="shared" si="25"/>
        <v>2.970414465569701</v>
      </c>
    </row>
    <row r="15" spans="1:45" ht="12">
      <c r="A15">
        <f t="shared" si="26"/>
        <v>4.5</v>
      </c>
      <c r="B15">
        <v>0</v>
      </c>
      <c r="C15">
        <f>IF(($B$1*$A15^$H$1+(1-$K$1)*$A15-C$5)&gt;0,LN($B$1*$A15^$H$1+(1-$K$1)*$A15-C$5)+$E$1*C6,-1000)</f>
        <v>3.0307713440635657</v>
      </c>
      <c r="D15">
        <f aca="true" t="shared" si="33" ref="D15:V15">IF(($B$1*$A15^$H$1+(1-$K$1)*$A15-D$5)&gt;0,LN($B$1*$A15^$H$1+(1-$K$1)*$A15-D$5)+$E$1*D6,-1000)</f>
        <v>3.0063360263061303</v>
      </c>
      <c r="E15">
        <f t="shared" si="33"/>
        <v>2.981288636400546</v>
      </c>
      <c r="F15">
        <f t="shared" si="33"/>
        <v>2.955597721628235</v>
      </c>
      <c r="G15">
        <f t="shared" si="33"/>
        <v>2.9292293407878347</v>
      </c>
      <c r="H15">
        <f t="shared" si="33"/>
        <v>2.9021467945556183</v>
      </c>
      <c r="I15">
        <f t="shared" si="33"/>
        <v>2.8743103183056427</v>
      </c>
      <c r="J15">
        <f t="shared" si="33"/>
        <v>2.845676730937731</v>
      </c>
      <c r="K15">
        <f t="shared" si="33"/>
        <v>2.8161990319295067</v>
      </c>
      <c r="L15">
        <f t="shared" si="33"/>
        <v>2.7858259371729472</v>
      </c>
      <c r="M15">
        <f t="shared" si="33"/>
        <v>2.754501342085071</v>
      </c>
      <c r="N15">
        <f t="shared" si="33"/>
        <v>2.7221636978754056</v>
      </c>
      <c r="O15">
        <f t="shared" si="33"/>
        <v>2.6887452835485424</v>
      </c>
      <c r="P15">
        <f t="shared" si="33"/>
        <v>2.654171352001124</v>
      </c>
      <c r="Q15">
        <f t="shared" si="33"/>
        <v>2.6183591231440517</v>
      </c>
      <c r="R15">
        <f t="shared" si="33"/>
        <v>2.5812165899378186</v>
      </c>
      <c r="S15">
        <f t="shared" si="33"/>
        <v>2.5426410940106767</v>
      </c>
      <c r="T15">
        <f t="shared" si="33"/>
        <v>2.502517615349526</v>
      </c>
      <c r="U15">
        <f t="shared" si="33"/>
        <v>2.460716704296546</v>
      </c>
      <c r="V15">
        <f t="shared" si="33"/>
        <v>2.4170919621480556</v>
      </c>
      <c r="W15">
        <f t="shared" si="2"/>
        <v>3.0307713440635657</v>
      </c>
      <c r="X15">
        <f t="shared" si="3"/>
        <v>0.5</v>
      </c>
      <c r="Y15">
        <f t="shared" si="4"/>
      </c>
      <c r="Z15">
        <f t="shared" si="5"/>
      </c>
      <c r="AA15">
        <f t="shared" si="6"/>
      </c>
      <c r="AB15">
        <f t="shared" si="7"/>
      </c>
      <c r="AC15">
        <f t="shared" si="8"/>
      </c>
      <c r="AD15">
        <f t="shared" si="9"/>
      </c>
      <c r="AE15">
        <f t="shared" si="10"/>
      </c>
      <c r="AF15">
        <f t="shared" si="11"/>
      </c>
      <c r="AG15">
        <f t="shared" si="12"/>
      </c>
      <c r="AH15">
        <f t="shared" si="13"/>
      </c>
      <c r="AI15">
        <f t="shared" si="14"/>
      </c>
      <c r="AJ15">
        <f t="shared" si="15"/>
      </c>
      <c r="AK15">
        <f t="shared" si="16"/>
      </c>
      <c r="AL15">
        <f t="shared" si="17"/>
      </c>
      <c r="AM15">
        <f t="shared" si="18"/>
      </c>
      <c r="AN15">
        <f t="shared" si="19"/>
      </c>
      <c r="AO15">
        <f t="shared" si="20"/>
      </c>
      <c r="AP15">
        <f t="shared" si="21"/>
      </c>
      <c r="AQ15">
        <f t="shared" si="22"/>
      </c>
      <c r="AR15">
        <f t="shared" si="23"/>
        <v>0.5</v>
      </c>
      <c r="AS15">
        <f t="shared" si="25"/>
        <v>3.0307713440635657</v>
      </c>
    </row>
    <row r="16" spans="1:45" ht="12">
      <c r="A16">
        <f t="shared" si="26"/>
        <v>5</v>
      </c>
      <c r="B16">
        <v>0</v>
      </c>
      <c r="C16">
        <f>IF(($B$1*$A16^$H$1+(1-$K$1)*$A16-C$5)&gt;0,LN($B$1*$A16^$H$1+(1-$K$1)*$A16-C$5)+$E$1*C6,-1000)</f>
        <v>3.084689579016861</v>
      </c>
      <c r="D16">
        <f aca="true" t="shared" si="34" ref="D16:V16">IF(($B$1*$A16^$H$1+(1-$K$1)*$A16-D$5)&gt;0,LN($B$1*$A16^$H$1+(1-$K$1)*$A16-D$5)+$E$1*D6,-1000)</f>
        <v>3.061551838257786</v>
      </c>
      <c r="E16">
        <f t="shared" si="34"/>
        <v>3.0378660365295804</v>
      </c>
      <c r="F16">
        <f t="shared" si="34"/>
        <v>3.013605578894997</v>
      </c>
      <c r="G16">
        <f t="shared" si="34"/>
        <v>2.988741886379583</v>
      </c>
      <c r="H16">
        <f t="shared" si="34"/>
        <v>2.96324419357694</v>
      </c>
      <c r="I16">
        <f t="shared" si="34"/>
        <v>2.9370793197688085</v>
      </c>
      <c r="J16">
        <f t="shared" si="34"/>
        <v>2.910211409288965</v>
      </c>
      <c r="K16">
        <f t="shared" si="34"/>
        <v>2.8826016360341122</v>
      </c>
      <c r="L16">
        <f t="shared" si="34"/>
        <v>2.8542078660115293</v>
      </c>
      <c r="M16">
        <f t="shared" si="34"/>
        <v>2.8249842705627017</v>
      </c>
      <c r="N16">
        <f t="shared" si="34"/>
        <v>2.794880881350372</v>
      </c>
      <c r="O16">
        <f t="shared" si="34"/>
        <v>2.7638430762590604</v>
      </c>
      <c r="P16">
        <f t="shared" si="34"/>
        <v>2.7318109829250092</v>
      </c>
      <c r="Q16">
        <f t="shared" si="34"/>
        <v>2.6987187835325552</v>
      </c>
      <c r="R16">
        <f t="shared" si="34"/>
        <v>2.6644939005914416</v>
      </c>
      <c r="S16">
        <f t="shared" si="34"/>
        <v>2.6290560383741948</v>
      </c>
      <c r="T16">
        <f t="shared" si="34"/>
        <v>2.592316048176205</v>
      </c>
      <c r="U16">
        <f t="shared" si="34"/>
        <v>2.55417457705459</v>
      </c>
      <c r="V16">
        <f t="shared" si="34"/>
        <v>2.5145204484943875</v>
      </c>
      <c r="W16">
        <f t="shared" si="2"/>
        <v>3.084689579016861</v>
      </c>
      <c r="X16">
        <f t="shared" si="3"/>
        <v>0.5</v>
      </c>
      <c r="Y16">
        <f t="shared" si="4"/>
      </c>
      <c r="Z16">
        <f t="shared" si="5"/>
      </c>
      <c r="AA16">
        <f t="shared" si="6"/>
      </c>
      <c r="AB16">
        <f t="shared" si="7"/>
      </c>
      <c r="AC16">
        <f t="shared" si="8"/>
      </c>
      <c r="AD16">
        <f t="shared" si="9"/>
      </c>
      <c r="AE16">
        <f t="shared" si="10"/>
      </c>
      <c r="AF16">
        <f t="shared" si="11"/>
      </c>
      <c r="AG16">
        <f t="shared" si="12"/>
      </c>
      <c r="AH16">
        <f t="shared" si="13"/>
      </c>
      <c r="AI16">
        <f t="shared" si="14"/>
      </c>
      <c r="AJ16">
        <f t="shared" si="15"/>
      </c>
      <c r="AK16">
        <f t="shared" si="16"/>
      </c>
      <c r="AL16">
        <f t="shared" si="17"/>
      </c>
      <c r="AM16">
        <f t="shared" si="18"/>
      </c>
      <c r="AN16">
        <f t="shared" si="19"/>
      </c>
      <c r="AO16">
        <f t="shared" si="20"/>
      </c>
      <c r="AP16">
        <f t="shared" si="21"/>
      </c>
      <c r="AQ16">
        <f t="shared" si="22"/>
      </c>
      <c r="AR16">
        <f t="shared" si="23"/>
        <v>0.5</v>
      </c>
      <c r="AS16">
        <f t="shared" si="25"/>
        <v>3.084689579016861</v>
      </c>
    </row>
    <row r="17" spans="1:45" ht="12">
      <c r="A17">
        <f t="shared" si="26"/>
        <v>5.5</v>
      </c>
      <c r="B17">
        <v>0</v>
      </c>
      <c r="C17">
        <f>IF(($B$1*$A17^$H$1+(1-$K$1)*$A17-C$5)&gt;0,LN($B$1*$A17^$H$1+(1-$K$1)*$A17-C$5)+$E$1*C6,-1000)</f>
        <v>3.133408511886709</v>
      </c>
      <c r="D17">
        <f aca="true" t="shared" si="35" ref="D17:V17">IF(($B$1*$A17^$H$1+(1-$K$1)*$A17-D$5)&gt;0,LN($B$1*$A17^$H$1+(1-$K$1)*$A17-D$5)+$E$1*D6,-1000)</f>
        <v>3.111383206744075</v>
      </c>
      <c r="E17">
        <f t="shared" si="35"/>
        <v>3.0888618411469606</v>
      </c>
      <c r="F17">
        <f t="shared" si="35"/>
        <v>3.065821554389951</v>
      </c>
      <c r="G17">
        <f t="shared" si="35"/>
        <v>3.042237868133674</v>
      </c>
      <c r="H17">
        <f t="shared" si="35"/>
        <v>3.018084530091083</v>
      </c>
      <c r="I17">
        <f t="shared" si="35"/>
        <v>2.993333338364382</v>
      </c>
      <c r="J17">
        <f t="shared" si="35"/>
        <v>2.967953943485275</v>
      </c>
      <c r="K17">
        <f t="shared" si="35"/>
        <v>2.941913624673777</v>
      </c>
      <c r="L17">
        <f t="shared" si="35"/>
        <v>2.9151770361783886</v>
      </c>
      <c r="M17">
        <f t="shared" si="35"/>
        <v>2.88770591876454</v>
      </c>
      <c r="N17">
        <f t="shared" si="35"/>
        <v>2.8594587704423886</v>
      </c>
      <c r="O17">
        <f t="shared" si="35"/>
        <v>2.8303904693221806</v>
      </c>
      <c r="P17">
        <f t="shared" si="35"/>
        <v>2.800451839994268</v>
      </c>
      <c r="Q17">
        <f t="shared" si="35"/>
        <v>2.7695891529713963</v>
      </c>
      <c r="R17">
        <f t="shared" si="35"/>
        <v>2.7377435443973708</v>
      </c>
      <c r="S17">
        <f t="shared" si="35"/>
        <v>2.7048503402782957</v>
      </c>
      <c r="T17">
        <f t="shared" si="35"/>
        <v>2.670838265741962</v>
      </c>
      <c r="U17">
        <f t="shared" si="35"/>
        <v>2.6356285150231766</v>
      </c>
      <c r="V17">
        <f t="shared" si="35"/>
        <v>2.5991336516602384</v>
      </c>
      <c r="W17">
        <f t="shared" si="2"/>
        <v>3.133408511886709</v>
      </c>
      <c r="X17">
        <f t="shared" si="3"/>
        <v>0.5</v>
      </c>
      <c r="Y17">
        <f t="shared" si="4"/>
      </c>
      <c r="Z17">
        <f t="shared" si="5"/>
      </c>
      <c r="AA17">
        <f t="shared" si="6"/>
      </c>
      <c r="AB17">
        <f t="shared" si="7"/>
      </c>
      <c r="AC17">
        <f t="shared" si="8"/>
      </c>
      <c r="AD17">
        <f t="shared" si="9"/>
      </c>
      <c r="AE17">
        <f t="shared" si="10"/>
      </c>
      <c r="AF17">
        <f t="shared" si="11"/>
      </c>
      <c r="AG17">
        <f t="shared" si="12"/>
      </c>
      <c r="AH17">
        <f t="shared" si="13"/>
      </c>
      <c r="AI17">
        <f t="shared" si="14"/>
      </c>
      <c r="AJ17">
        <f t="shared" si="15"/>
      </c>
      <c r="AK17">
        <f t="shared" si="16"/>
      </c>
      <c r="AL17">
        <f t="shared" si="17"/>
      </c>
      <c r="AM17">
        <f t="shared" si="18"/>
      </c>
      <c r="AN17">
        <f t="shared" si="19"/>
      </c>
      <c r="AO17">
        <f t="shared" si="20"/>
      </c>
      <c r="AP17">
        <f t="shared" si="21"/>
      </c>
      <c r="AQ17">
        <f t="shared" si="22"/>
      </c>
      <c r="AR17">
        <f t="shared" si="23"/>
        <v>0.5</v>
      </c>
      <c r="AS17">
        <f t="shared" si="25"/>
        <v>3.133408511886709</v>
      </c>
    </row>
    <row r="18" spans="1:45" ht="12">
      <c r="A18">
        <f t="shared" si="26"/>
        <v>6</v>
      </c>
      <c r="B18">
        <v>0</v>
      </c>
      <c r="C18">
        <f>IF(($B$1*$A18^$H$1+(1-$K$1)*$A18-C$5)&gt;0,LN($B$1*$A18^$H$1+(1-$K$1)*$A18-C$5)+$E$1*C6,-1000)</f>
        <v>3.177841200570161</v>
      </c>
      <c r="D18">
        <f aca="true" t="shared" si="36" ref="D18:V18">IF(($B$1*$A18^$H$1+(1-$K$1)*$A18-D$5)&gt;0,LN($B$1*$A18^$H$1+(1-$K$1)*$A18-D$5)+$E$1*D6,-1000)</f>
        <v>3.1567832668432607</v>
      </c>
      <c r="E18">
        <f t="shared" si="36"/>
        <v>3.1352723403527487</v>
      </c>
      <c r="F18">
        <f t="shared" si="36"/>
        <v>3.1132885025064243</v>
      </c>
      <c r="G18">
        <f t="shared" si="36"/>
        <v>3.090810491358656</v>
      </c>
      <c r="H18">
        <f t="shared" si="36"/>
        <v>3.067815578028591</v>
      </c>
      <c r="I18">
        <f t="shared" si="36"/>
        <v>3.044279428572033</v>
      </c>
      <c r="J18">
        <f t="shared" si="36"/>
        <v>3.0201759492027076</v>
      </c>
      <c r="K18">
        <f t="shared" si="36"/>
        <v>2.99547711239474</v>
      </c>
      <c r="L18">
        <f t="shared" si="36"/>
        <v>2.970152760960436</v>
      </c>
      <c r="M18">
        <f t="shared" si="36"/>
        <v>2.9441703866687985</v>
      </c>
      <c r="N18">
        <f t="shared" si="36"/>
        <v>2.9174948793286104</v>
      </c>
      <c r="O18">
        <f t="shared" si="36"/>
        <v>2.8900882414776152</v>
      </c>
      <c r="P18">
        <f t="shared" si="36"/>
        <v>2.8619092628605824</v>
      </c>
      <c r="Q18">
        <f t="shared" si="36"/>
        <v>2.8329131476977847</v>
      </c>
      <c r="R18">
        <f t="shared" si="36"/>
        <v>2.8030510862818097</v>
      </c>
      <c r="S18">
        <f t="shared" si="36"/>
        <v>2.772269760616417</v>
      </c>
      <c r="T18">
        <f t="shared" si="36"/>
        <v>2.740510771523176</v>
      </c>
      <c r="U18">
        <f t="shared" si="36"/>
        <v>2.707709971752887</v>
      </c>
      <c r="V18">
        <f t="shared" si="36"/>
        <v>2.6737966859658133</v>
      </c>
      <c r="W18">
        <f t="shared" si="2"/>
        <v>3.177841200570161</v>
      </c>
      <c r="X18">
        <f t="shared" si="3"/>
        <v>0.5</v>
      </c>
      <c r="Y18">
        <f t="shared" si="4"/>
      </c>
      <c r="Z18">
        <f t="shared" si="5"/>
      </c>
      <c r="AA18">
        <f t="shared" si="6"/>
      </c>
      <c r="AB18">
        <f t="shared" si="7"/>
      </c>
      <c r="AC18">
        <f t="shared" si="8"/>
      </c>
      <c r="AD18">
        <f t="shared" si="9"/>
      </c>
      <c r="AE18">
        <f t="shared" si="10"/>
      </c>
      <c r="AF18">
        <f t="shared" si="11"/>
      </c>
      <c r="AG18">
        <f t="shared" si="12"/>
      </c>
      <c r="AH18">
        <f t="shared" si="13"/>
      </c>
      <c r="AI18">
        <f t="shared" si="14"/>
      </c>
      <c r="AJ18">
        <f t="shared" si="15"/>
      </c>
      <c r="AK18">
        <f t="shared" si="16"/>
      </c>
      <c r="AL18">
        <f t="shared" si="17"/>
      </c>
      <c r="AM18">
        <f t="shared" si="18"/>
      </c>
      <c r="AN18">
        <f t="shared" si="19"/>
      </c>
      <c r="AO18">
        <f t="shared" si="20"/>
      </c>
      <c r="AP18">
        <f t="shared" si="21"/>
      </c>
      <c r="AQ18">
        <f t="shared" si="22"/>
      </c>
      <c r="AR18">
        <f t="shared" si="23"/>
        <v>0.5</v>
      </c>
      <c r="AS18">
        <f t="shared" si="25"/>
        <v>3.177841200570161</v>
      </c>
    </row>
    <row r="19" spans="1:45" ht="12">
      <c r="A19">
        <f t="shared" si="26"/>
        <v>6.5</v>
      </c>
      <c r="B19">
        <v>0</v>
      </c>
      <c r="C19">
        <f>IF(($B$1*$A19^$H$1+(1-$K$1)*$A19-C$5)&gt;0,LN($B$1*$A19^$H$1+(1-$K$1)*$A19-C$5)+$E$1*C6,-1000)</f>
        <v>3.218679708357172</v>
      </c>
      <c r="D19">
        <f aca="true" t="shared" si="37" ref="D19:V19">IF(($B$1*$A19^$H$1+(1-$K$1)*$A19-D$5)&gt;0,LN($B$1*$A19^$H$1+(1-$K$1)*$A19-D$5)+$E$1*D6,-1000)</f>
        <v>3.1984729982613733</v>
      </c>
      <c r="E19">
        <f t="shared" si="37"/>
        <v>3.1778495414808927</v>
      </c>
      <c r="F19">
        <f t="shared" si="37"/>
        <v>3.1567917852579646</v>
      </c>
      <c r="G19">
        <f t="shared" si="37"/>
        <v>3.1352810439906666</v>
      </c>
      <c r="H19">
        <f t="shared" si="37"/>
        <v>3.11329739960153</v>
      </c>
      <c r="I19">
        <f t="shared" si="37"/>
        <v>3.090819590706458</v>
      </c>
      <c r="J19">
        <f t="shared" si="37"/>
        <v>3.0678248890383815</v>
      </c>
      <c r="K19">
        <f t="shared" si="37"/>
        <v>3.0442889613253548</v>
      </c>
      <c r="L19">
        <f t="shared" si="37"/>
        <v>3.0201857145189592</v>
      </c>
      <c r="M19">
        <f t="shared" si="37"/>
        <v>2.995487121904977</v>
      </c>
      <c r="N19">
        <f t="shared" si="37"/>
        <v>2.9701630271906403</v>
      </c>
      <c r="O19">
        <f t="shared" si="37"/>
        <v>2.944180923134106</v>
      </c>
      <c r="P19">
        <f t="shared" si="37"/>
        <v>2.917505700640274</v>
      </c>
      <c r="Q19">
        <f t="shared" si="37"/>
        <v>2.890099363464832</v>
      </c>
      <c r="R19">
        <f t="shared" si="37"/>
        <v>2.8619207027097264</v>
      </c>
      <c r="S19">
        <f t="shared" si="37"/>
        <v>2.832924924112119</v>
      </c>
      <c r="T19">
        <f t="shared" si="37"/>
        <v>2.803063219665411</v>
      </c>
      <c r="U19">
        <f t="shared" si="37"/>
        <v>2.772282273286842</v>
      </c>
      <c r="V19">
        <f t="shared" si="37"/>
        <v>2.740523687958443</v>
      </c>
      <c r="W19">
        <f t="shared" si="2"/>
        <v>3.218679708357172</v>
      </c>
      <c r="X19">
        <f t="shared" si="3"/>
        <v>0.5</v>
      </c>
      <c r="Y19">
        <f t="shared" si="4"/>
      </c>
      <c r="Z19">
        <f t="shared" si="5"/>
      </c>
      <c r="AA19">
        <f t="shared" si="6"/>
      </c>
      <c r="AB19">
        <f t="shared" si="7"/>
      </c>
      <c r="AC19">
        <f t="shared" si="8"/>
      </c>
      <c r="AD19">
        <f t="shared" si="9"/>
      </c>
      <c r="AE19">
        <f t="shared" si="10"/>
      </c>
      <c r="AF19">
        <f t="shared" si="11"/>
      </c>
      <c r="AG19">
        <f t="shared" si="12"/>
      </c>
      <c r="AH19">
        <f t="shared" si="13"/>
      </c>
      <c r="AI19">
        <f t="shared" si="14"/>
      </c>
      <c r="AJ19">
        <f t="shared" si="15"/>
      </c>
      <c r="AK19">
        <f t="shared" si="16"/>
      </c>
      <c r="AL19">
        <f t="shared" si="17"/>
      </c>
      <c r="AM19">
        <f t="shared" si="18"/>
      </c>
      <c r="AN19">
        <f t="shared" si="19"/>
      </c>
      <c r="AO19">
        <f t="shared" si="20"/>
      </c>
      <c r="AP19">
        <f t="shared" si="21"/>
      </c>
      <c r="AQ19">
        <f t="shared" si="22"/>
      </c>
      <c r="AR19">
        <f t="shared" si="23"/>
        <v>0.5</v>
      </c>
      <c r="AS19">
        <f t="shared" si="25"/>
        <v>3.218679708357172</v>
      </c>
    </row>
    <row r="20" spans="1:45" ht="12">
      <c r="A20">
        <f t="shared" si="26"/>
        <v>7</v>
      </c>
      <c r="B20">
        <v>0</v>
      </c>
      <c r="C20">
        <f>IF(($B$1*$A20^$H$1+(1-$K$1)*$A20-C$5)&gt;0,LN($B$1*$A20^$H$1+(1-$K$1)*$A20-C$5)+$E$1*C6,-1000)</f>
        <v>3.2564610902765696</v>
      </c>
      <c r="D20">
        <f aca="true" t="shared" si="38" ref="D20:V20">IF(($B$1*$A20^$H$1+(1-$K$1)*$A20-D$5)&gt;0,LN($B$1*$A20^$H$1+(1-$K$1)*$A20-D$5)+$E$1*D6,-1000)</f>
        <v>3.237010910064863</v>
      </c>
      <c r="E20">
        <f t="shared" si="38"/>
        <v>3.2171749035471837</v>
      </c>
      <c r="F20">
        <f t="shared" si="38"/>
        <v>3.1969374534076045</v>
      </c>
      <c r="G20">
        <f t="shared" si="38"/>
        <v>3.1762819744816246</v>
      </c>
      <c r="H20">
        <f t="shared" si="38"/>
        <v>3.1551908320925333</v>
      </c>
      <c r="I20">
        <f t="shared" si="38"/>
        <v>3.1336452515887228</v>
      </c>
      <c r="J20">
        <f t="shared" si="38"/>
        <v>3.1116252179191575</v>
      </c>
      <c r="K20">
        <f t="shared" si="38"/>
        <v>3.0891093639008806</v>
      </c>
      <c r="L20">
        <f t="shared" si="38"/>
        <v>3.0660748456153364</v>
      </c>
      <c r="M20">
        <f t="shared" si="38"/>
        <v>3.0424972031122115</v>
      </c>
      <c r="N20">
        <f t="shared" si="38"/>
        <v>3.0183502042915347</v>
      </c>
      <c r="O20">
        <f t="shared" si="38"/>
        <v>2.993605669465869</v>
      </c>
      <c r="P20">
        <f t="shared" si="38"/>
        <v>2.968233273660554</v>
      </c>
      <c r="Q20">
        <f t="shared" si="38"/>
        <v>2.9422003231736666</v>
      </c>
      <c r="R20">
        <f t="shared" si="38"/>
        <v>2.9154715022662994</v>
      </c>
      <c r="S20">
        <f t="shared" si="38"/>
        <v>2.888008585059601</v>
      </c>
      <c r="T20">
        <f t="shared" si="38"/>
        <v>2.8597701067414034</v>
      </c>
      <c r="U20">
        <f t="shared" si="38"/>
        <v>2.830710986985132</v>
      </c>
      <c r="V20">
        <f t="shared" si="38"/>
        <v>2.8007820969961204</v>
      </c>
      <c r="W20">
        <f t="shared" si="2"/>
        <v>3.2564610902765696</v>
      </c>
      <c r="X20">
        <f t="shared" si="3"/>
        <v>0.5</v>
      </c>
      <c r="Y20">
        <f t="shared" si="4"/>
      </c>
      <c r="Z20">
        <f t="shared" si="5"/>
      </c>
      <c r="AA20">
        <f t="shared" si="6"/>
      </c>
      <c r="AB20">
        <f t="shared" si="7"/>
      </c>
      <c r="AC20">
        <f t="shared" si="8"/>
      </c>
      <c r="AD20">
        <f t="shared" si="9"/>
      </c>
      <c r="AE20">
        <f t="shared" si="10"/>
      </c>
      <c r="AF20">
        <f t="shared" si="11"/>
      </c>
      <c r="AG20">
        <f t="shared" si="12"/>
      </c>
      <c r="AH20">
        <f t="shared" si="13"/>
      </c>
      <c r="AI20">
        <f t="shared" si="14"/>
      </c>
      <c r="AJ20">
        <f t="shared" si="15"/>
      </c>
      <c r="AK20">
        <f t="shared" si="16"/>
      </c>
      <c r="AL20">
        <f t="shared" si="17"/>
      </c>
      <c r="AM20">
        <f t="shared" si="18"/>
      </c>
      <c r="AN20">
        <f t="shared" si="19"/>
      </c>
      <c r="AO20">
        <f t="shared" si="20"/>
      </c>
      <c r="AP20">
        <f t="shared" si="21"/>
      </c>
      <c r="AQ20">
        <f t="shared" si="22"/>
      </c>
      <c r="AR20">
        <f t="shared" si="23"/>
        <v>0.5</v>
      </c>
      <c r="AS20">
        <f t="shared" si="25"/>
        <v>3.2564610902765696</v>
      </c>
    </row>
    <row r="21" spans="1:45" ht="12">
      <c r="A21">
        <f t="shared" si="26"/>
        <v>7.5</v>
      </c>
      <c r="B21">
        <v>0</v>
      </c>
      <c r="C21">
        <f>IF(($B$1*$A21^$H$1+(1-$K$1)*$A21-C$5)&gt;0,LN($B$1*$A21^$H$1+(1-$K$1)*$A21-C$5)+$E$1*C6,-1000)</f>
        <v>3.291610461223172</v>
      </c>
      <c r="D21">
        <f aca="true" t="shared" si="39" ref="D21:V21">IF(($B$1*$A21^$H$1+(1-$K$1)*$A21-D$5)&gt;0,LN($B$1*$A21^$H$1+(1-$K$1)*$A21-D$5)+$E$1*D6,-1000)</f>
        <v>3.2728384127796493</v>
      </c>
      <c r="E21">
        <f t="shared" si="39"/>
        <v>3.2537072219469425</v>
      </c>
      <c r="F21">
        <f t="shared" si="39"/>
        <v>3.234202878188716</v>
      </c>
      <c r="G21">
        <f t="shared" si="39"/>
        <v>3.214310534781864</v>
      </c>
      <c r="H21">
        <f t="shared" si="39"/>
        <v>3.1940144409223357</v>
      </c>
      <c r="I21">
        <f t="shared" si="39"/>
        <v>3.1732978667971024</v>
      </c>
      <c r="J21">
        <f t="shared" si="39"/>
        <v>3.1521430207292744</v>
      </c>
      <c r="K21">
        <f t="shared" si="39"/>
        <v>3.13053095736826</v>
      </c>
      <c r="L21">
        <f t="shared" si="39"/>
        <v>3.1084414757378287</v>
      </c>
      <c r="M21">
        <f t="shared" si="39"/>
        <v>3.0858530057671887</v>
      </c>
      <c r="N21">
        <f t="shared" si="39"/>
        <v>3.0627424817076996</v>
      </c>
      <c r="O21">
        <f t="shared" si="39"/>
        <v>3.0390852005732456</v>
      </c>
      <c r="P21">
        <f t="shared" si="39"/>
        <v>3.0148546634263567</v>
      </c>
      <c r="Q21">
        <f t="shared" si="39"/>
        <v>2.990022396953495</v>
      </c>
      <c r="R21">
        <f t="shared" si="39"/>
        <v>2.9645577523170146</v>
      </c>
      <c r="S21">
        <f t="shared" si="39"/>
        <v>2.938427677720121</v>
      </c>
      <c r="T21">
        <f t="shared" si="39"/>
        <v>2.91159646045155</v>
      </c>
      <c r="U21">
        <f t="shared" si="39"/>
        <v>2.8840254333593682</v>
      </c>
      <c r="V21">
        <f t="shared" si="39"/>
        <v>2.8556726397004732</v>
      </c>
      <c r="W21">
        <f t="shared" si="2"/>
        <v>3.291610461223172</v>
      </c>
      <c r="X21">
        <f t="shared" si="3"/>
        <v>0.5</v>
      </c>
      <c r="Y21">
        <f t="shared" si="4"/>
      </c>
      <c r="Z21">
        <f t="shared" si="5"/>
      </c>
      <c r="AA21">
        <f t="shared" si="6"/>
      </c>
      <c r="AB21">
        <f t="shared" si="7"/>
      </c>
      <c r="AC21">
        <f t="shared" si="8"/>
      </c>
      <c r="AD21">
        <f t="shared" si="9"/>
      </c>
      <c r="AE21">
        <f t="shared" si="10"/>
      </c>
      <c r="AF21">
        <f t="shared" si="11"/>
      </c>
      <c r="AG21">
        <f t="shared" si="12"/>
      </c>
      <c r="AH21">
        <f t="shared" si="13"/>
      </c>
      <c r="AI21">
        <f t="shared" si="14"/>
      </c>
      <c r="AJ21">
        <f t="shared" si="15"/>
      </c>
      <c r="AK21">
        <f t="shared" si="16"/>
      </c>
      <c r="AL21">
        <f t="shared" si="17"/>
      </c>
      <c r="AM21">
        <f t="shared" si="18"/>
      </c>
      <c r="AN21">
        <f t="shared" si="19"/>
      </c>
      <c r="AO21">
        <f t="shared" si="20"/>
      </c>
      <c r="AP21">
        <f t="shared" si="21"/>
      </c>
      <c r="AQ21">
        <f t="shared" si="22"/>
      </c>
      <c r="AR21">
        <f t="shared" si="23"/>
        <v>0.5</v>
      </c>
      <c r="AS21">
        <f t="shared" si="25"/>
        <v>3.291610461223172</v>
      </c>
    </row>
    <row r="22" spans="1:45" ht="12">
      <c r="A22">
        <f t="shared" si="26"/>
        <v>8</v>
      </c>
      <c r="B22">
        <v>0</v>
      </c>
      <c r="C22">
        <f>IF(($B$1*$A22^$H$1+(1-$K$1)*$A22-C$5)&gt;0,LN($B$1*$A22^$H$1+(1-$K$1)*$A22-C$5)+$E$1*C6,-1000)</f>
        <v>3.3244700781158967</v>
      </c>
      <c r="D22">
        <f aca="true" t="shared" si="40" ref="D22:V22">IF(($B$1*$A22^$H$1+(1-$K$1)*$A22-D$5)&gt;0,LN($B$1*$A22^$H$1+(1-$K$1)*$A22-D$5)+$E$1*D6,-1000)</f>
        <v>3.3063103913741174</v>
      </c>
      <c r="E22">
        <f t="shared" si="40"/>
        <v>3.287814821475838</v>
      </c>
      <c r="F22">
        <f t="shared" si="40"/>
        <v>3.268970708852327</v>
      </c>
      <c r="G22">
        <f t="shared" si="40"/>
        <v>3.2497646644493434</v>
      </c>
      <c r="H22">
        <f t="shared" si="40"/>
        <v>3.2301825125805848</v>
      </c>
      <c r="I22">
        <f t="shared" si="40"/>
        <v>3.210209228073221</v>
      </c>
      <c r="J22">
        <f t="shared" si="40"/>
        <v>3.1898288670073995</v>
      </c>
      <c r="K22">
        <f t="shared" si="40"/>
        <v>3.169024490249916</v>
      </c>
      <c r="L22">
        <f t="shared" si="40"/>
        <v>3.1477780788632757</v>
      </c>
      <c r="M22">
        <f t="shared" si="40"/>
        <v>3.126070440331711</v>
      </c>
      <c r="N22">
        <f t="shared" si="40"/>
        <v>3.103881104381288</v>
      </c>
      <c r="O22">
        <f t="shared" si="40"/>
        <v>3.0811882069769108</v>
      </c>
      <c r="P22">
        <f t="shared" si="40"/>
        <v>3.0579683608486454</v>
      </c>
      <c r="Q22">
        <f t="shared" si="40"/>
        <v>3.034196510625507</v>
      </c>
      <c r="R22">
        <f t="shared" si="40"/>
        <v>3.0098457703271864</v>
      </c>
      <c r="S22">
        <f t="shared" si="40"/>
        <v>2.9848872405710387</v>
      </c>
      <c r="T22">
        <f t="shared" si="40"/>
        <v>2.9592898023779663</v>
      </c>
      <c r="U22">
        <f t="shared" si="40"/>
        <v>2.9330198838875656</v>
      </c>
      <c r="V22">
        <f t="shared" si="40"/>
        <v>2.906041195595833</v>
      </c>
      <c r="W22">
        <f t="shared" si="2"/>
        <v>3.3244700781158967</v>
      </c>
      <c r="X22">
        <f t="shared" si="3"/>
        <v>0.5</v>
      </c>
      <c r="Y22">
        <f t="shared" si="4"/>
      </c>
      <c r="Z22">
        <f t="shared" si="5"/>
      </c>
      <c r="AA22">
        <f t="shared" si="6"/>
      </c>
      <c r="AB22">
        <f t="shared" si="7"/>
      </c>
      <c r="AC22">
        <f t="shared" si="8"/>
      </c>
      <c r="AD22">
        <f t="shared" si="9"/>
      </c>
      <c r="AE22">
        <f t="shared" si="10"/>
      </c>
      <c r="AF22">
        <f t="shared" si="11"/>
      </c>
      <c r="AG22">
        <f t="shared" si="12"/>
      </c>
      <c r="AH22">
        <f t="shared" si="13"/>
      </c>
      <c r="AI22">
        <f t="shared" si="14"/>
      </c>
      <c r="AJ22">
        <f t="shared" si="15"/>
      </c>
      <c r="AK22">
        <f t="shared" si="16"/>
      </c>
      <c r="AL22">
        <f t="shared" si="17"/>
      </c>
      <c r="AM22">
        <f t="shared" si="18"/>
      </c>
      <c r="AN22">
        <f t="shared" si="19"/>
      </c>
      <c r="AO22">
        <f t="shared" si="20"/>
      </c>
      <c r="AP22">
        <f t="shared" si="21"/>
      </c>
      <c r="AQ22">
        <f t="shared" si="22"/>
      </c>
      <c r="AR22">
        <f t="shared" si="23"/>
        <v>0.5</v>
      </c>
      <c r="AS22">
        <f t="shared" si="25"/>
        <v>3.3244700781158967</v>
      </c>
    </row>
    <row r="23" spans="1:45" ht="12">
      <c r="A23">
        <f t="shared" si="26"/>
        <v>8.5</v>
      </c>
      <c r="B23">
        <v>0</v>
      </c>
      <c r="C23">
        <f>IF(($B$1*$A23^$H$1+(1-$K$1)*$A23-C$5)&gt;0,LN($B$1*$A23^$H$1+(1-$K$1)*$A23-C$5)+$E$1*C6,-1000)</f>
        <v>3.3553195541184113</v>
      </c>
      <c r="D23">
        <f aca="true" t="shared" si="41" ref="D23:V23">IF(($B$1*$A23^$H$1+(1-$K$1)*$A23-D$5)&gt;0,LN($B$1*$A23^$H$1+(1-$K$1)*$A23-D$5)+$E$1*D6,-1000)</f>
        <v>3.3377164157550316</v>
      </c>
      <c r="E23">
        <f t="shared" si="41"/>
        <v>3.319797846038597</v>
      </c>
      <c r="F23">
        <f t="shared" si="41"/>
        <v>3.3015523339342865</v>
      </c>
      <c r="G23">
        <f t="shared" si="41"/>
        <v>3.2829677265696513</v>
      </c>
      <c r="H23">
        <f t="shared" si="41"/>
        <v>3.26403118061231</v>
      </c>
      <c r="I23">
        <f t="shared" si="41"/>
        <v>3.244729108954403</v>
      </c>
      <c r="J23">
        <f t="shared" si="41"/>
        <v>3.2250471221494665</v>
      </c>
      <c r="K23">
        <f t="shared" si="41"/>
        <v>3.204969963969468</v>
      </c>
      <c r="L23">
        <f t="shared" si="41"/>
        <v>3.184481440359049</v>
      </c>
      <c r="M23">
        <f t="shared" si="41"/>
        <v>3.1635643409581338</v>
      </c>
      <c r="N23">
        <f t="shared" si="41"/>
        <v>3.1422003522400894</v>
      </c>
      <c r="O23">
        <f t="shared" si="41"/>
        <v>3.1203699611669795</v>
      </c>
      <c r="P23">
        <f t="shared" si="41"/>
        <v>3.0980523480917985</v>
      </c>
      <c r="Q23">
        <f t="shared" si="41"/>
        <v>3.075225267434575</v>
      </c>
      <c r="R23">
        <f t="shared" si="41"/>
        <v>3.0518649144182675</v>
      </c>
      <c r="S23">
        <f t="shared" si="41"/>
        <v>3.0279457758633024</v>
      </c>
      <c r="T23">
        <f t="shared" si="41"/>
        <v>3.0034404626962092</v>
      </c>
      <c r="U23">
        <f t="shared" si="41"/>
        <v>2.9783195214154055</v>
      </c>
      <c r="V23">
        <f t="shared" si="41"/>
        <v>2.9525512212597054</v>
      </c>
      <c r="W23">
        <f t="shared" si="2"/>
        <v>3.3553195541184113</v>
      </c>
      <c r="X23">
        <f t="shared" si="3"/>
        <v>0.5</v>
      </c>
      <c r="Y23">
        <f t="shared" si="4"/>
      </c>
      <c r="Z23">
        <f t="shared" si="5"/>
      </c>
      <c r="AA23">
        <f t="shared" si="6"/>
      </c>
      <c r="AB23">
        <f t="shared" si="7"/>
      </c>
      <c r="AC23">
        <f t="shared" si="8"/>
      </c>
      <c r="AD23">
        <f t="shared" si="9"/>
      </c>
      <c r="AE23">
        <f t="shared" si="10"/>
      </c>
      <c r="AF23">
        <f t="shared" si="11"/>
      </c>
      <c r="AG23">
        <f t="shared" si="12"/>
      </c>
      <c r="AH23">
        <f t="shared" si="13"/>
      </c>
      <c r="AI23">
        <f t="shared" si="14"/>
      </c>
      <c r="AJ23">
        <f t="shared" si="15"/>
      </c>
      <c r="AK23">
        <f t="shared" si="16"/>
      </c>
      <c r="AL23">
        <f t="shared" si="17"/>
      </c>
      <c r="AM23">
        <f t="shared" si="18"/>
      </c>
      <c r="AN23">
        <f t="shared" si="19"/>
      </c>
      <c r="AO23">
        <f t="shared" si="20"/>
      </c>
      <c r="AP23">
        <f t="shared" si="21"/>
      </c>
      <c r="AQ23">
        <f t="shared" si="22"/>
      </c>
      <c r="AR23">
        <f t="shared" si="23"/>
        <v>0.5</v>
      </c>
      <c r="AS23">
        <f t="shared" si="25"/>
        <v>3.3553195541184113</v>
      </c>
    </row>
    <row r="24" spans="1:45" ht="12">
      <c r="A24">
        <f t="shared" si="26"/>
        <v>9</v>
      </c>
      <c r="B24">
        <v>0</v>
      </c>
      <c r="C24">
        <f>IF(($B$1*$A24^$H$1+(1-$K$1)*$A24-C$5)&gt;0,LN($B$1*$A24^$H$1+(1-$K$1)*$A24-C$5)+$E$1*C6,-1000)</f>
        <v>3.3843902633457743</v>
      </c>
      <c r="D24">
        <f aca="true" t="shared" si="42" ref="D24:V24">IF(($B$1*$A24^$H$1+(1-$K$1)*$A24-D$5)&gt;0,LN($B$1*$A24^$H$1+(1-$K$1)*$A24-D$5)+$E$1*D6,-1000)</f>
        <v>3.367295829986474</v>
      </c>
      <c r="E24">
        <f t="shared" si="42"/>
        <v>3.349904087274605</v>
      </c>
      <c r="F24">
        <f t="shared" si="42"/>
        <v>3.332204510175204</v>
      </c>
      <c r="G24">
        <f t="shared" si="42"/>
        <v>3.3141860046725258</v>
      </c>
      <c r="H24">
        <f t="shared" si="42"/>
        <v>3.295836866004329</v>
      </c>
      <c r="I24">
        <f t="shared" si="42"/>
        <v>3.2771447329921766</v>
      </c>
      <c r="J24">
        <f t="shared" si="42"/>
        <v>3.258096538021482</v>
      </c>
      <c r="K24">
        <f t="shared" si="42"/>
        <v>3.2386784521643803</v>
      </c>
      <c r="L24">
        <f t="shared" si="42"/>
        <v>3.2188758248682006</v>
      </c>
      <c r="M24">
        <f t="shared" si="42"/>
        <v>3.1986731175506815</v>
      </c>
      <c r="N24">
        <f t="shared" si="42"/>
        <v>3.1780538303479458</v>
      </c>
      <c r="O24">
        <f t="shared" si="42"/>
        <v>3.1570004211501135</v>
      </c>
      <c r="P24">
        <f t="shared" si="42"/>
        <v>3.1354942159291497</v>
      </c>
      <c r="Q24">
        <f t="shared" si="42"/>
        <v>3.1135153092103742</v>
      </c>
      <c r="R24">
        <f t="shared" si="42"/>
        <v>3.091042453358316</v>
      </c>
      <c r="S24">
        <f t="shared" si="42"/>
        <v>3.068052935133617</v>
      </c>
      <c r="T24">
        <f t="shared" si="42"/>
        <v>3.044522437723423</v>
      </c>
      <c r="U24">
        <f t="shared" si="42"/>
        <v>3.0204248861443626</v>
      </c>
      <c r="V24">
        <f t="shared" si="42"/>
        <v>2.995732273553991</v>
      </c>
      <c r="W24">
        <f t="shared" si="2"/>
        <v>3.3843902633457743</v>
      </c>
      <c r="X24">
        <f t="shared" si="3"/>
        <v>0.5</v>
      </c>
      <c r="Y24">
        <f t="shared" si="4"/>
      </c>
      <c r="Z24">
        <f t="shared" si="5"/>
      </c>
      <c r="AA24">
        <f t="shared" si="6"/>
      </c>
      <c r="AB24">
        <f t="shared" si="7"/>
      </c>
      <c r="AC24">
        <f t="shared" si="8"/>
      </c>
      <c r="AD24">
        <f t="shared" si="9"/>
      </c>
      <c r="AE24">
        <f t="shared" si="10"/>
      </c>
      <c r="AF24">
        <f t="shared" si="11"/>
      </c>
      <c r="AG24">
        <f t="shared" si="12"/>
      </c>
      <c r="AH24">
        <f t="shared" si="13"/>
      </c>
      <c r="AI24">
        <f t="shared" si="14"/>
      </c>
      <c r="AJ24">
        <f t="shared" si="15"/>
      </c>
      <c r="AK24">
        <f t="shared" si="16"/>
      </c>
      <c r="AL24">
        <f t="shared" si="17"/>
      </c>
      <c r="AM24">
        <f t="shared" si="18"/>
      </c>
      <c r="AN24">
        <f t="shared" si="19"/>
      </c>
      <c r="AO24">
        <f t="shared" si="20"/>
      </c>
      <c r="AP24">
        <f t="shared" si="21"/>
      </c>
      <c r="AQ24">
        <f t="shared" si="22"/>
      </c>
      <c r="AR24">
        <f t="shared" si="23"/>
        <v>0.5</v>
      </c>
      <c r="AS24">
        <f t="shared" si="25"/>
        <v>3.3843902633457743</v>
      </c>
    </row>
    <row r="25" spans="1:45" ht="12">
      <c r="A25">
        <f t="shared" si="26"/>
        <v>9.5</v>
      </c>
      <c r="B25">
        <v>0</v>
      </c>
      <c r="C25">
        <f>IF(($B$1*$A25^$H$1+(1-$K$1)*$A25-C$5)&gt;0,LN($B$1*$A25^$H$1+(1-$K$1)*$A25-C$5)+$E$1*C6,-1000)</f>
        <v>3.411875830701143</v>
      </c>
      <c r="D25">
        <f aca="true" t="shared" si="43" ref="D25:V25">IF(($B$1*$A25^$H$1+(1-$K$1)*$A25-D$5)&gt;0,LN($B$1*$A25^$H$1+(1-$K$1)*$A25-D$5)+$E$1*D6,-1000)</f>
        <v>3.3952487239241544</v>
      </c>
      <c r="E25">
        <f t="shared" si="43"/>
        <v>3.3783404753054898</v>
      </c>
      <c r="F25">
        <f t="shared" si="43"/>
        <v>3.3611414136285713</v>
      </c>
      <c r="G25">
        <f t="shared" si="43"/>
        <v>3.343641359898824</v>
      </c>
      <c r="H25">
        <f t="shared" si="43"/>
        <v>3.3258295911623152</v>
      </c>
      <c r="I25">
        <f t="shared" si="43"/>
        <v>3.3076948010432607</v>
      </c>
      <c r="J25">
        <f t="shared" si="43"/>
        <v>3.2892250566367274</v>
      </c>
      <c r="K25">
        <f t="shared" si="43"/>
        <v>3.2704077513449548</v>
      </c>
      <c r="L25">
        <f t="shared" si="43"/>
        <v>3.2512295531904463</v>
      </c>
      <c r="M25">
        <f t="shared" si="43"/>
        <v>3.231676348075081</v>
      </c>
      <c r="N25">
        <f t="shared" si="43"/>
        <v>3.211733177380367</v>
      </c>
      <c r="O25">
        <f t="shared" si="43"/>
        <v>3.191384169217804</v>
      </c>
      <c r="P25">
        <f t="shared" si="43"/>
        <v>3.1706124625377954</v>
      </c>
      <c r="Q25">
        <f t="shared" si="43"/>
        <v>3.149400123188004</v>
      </c>
      <c r="R25">
        <f t="shared" si="43"/>
        <v>3.12772805087409</v>
      </c>
      <c r="S25">
        <f t="shared" si="43"/>
        <v>3.1055758758133583</v>
      </c>
      <c r="T25">
        <f t="shared" si="43"/>
        <v>3.0829218436800043</v>
      </c>
      <c r="U25">
        <f t="shared" si="43"/>
        <v>3.0597426872132063</v>
      </c>
      <c r="V25">
        <f t="shared" si="43"/>
        <v>3.0360134825886846</v>
      </c>
      <c r="W25">
        <f t="shared" si="2"/>
        <v>3.411875830701143</v>
      </c>
      <c r="X25">
        <f t="shared" si="3"/>
        <v>0.5</v>
      </c>
      <c r="Y25">
        <f t="shared" si="4"/>
      </c>
      <c r="Z25">
        <f t="shared" si="5"/>
      </c>
      <c r="AA25">
        <f t="shared" si="6"/>
      </c>
      <c r="AB25">
        <f t="shared" si="7"/>
      </c>
      <c r="AC25">
        <f t="shared" si="8"/>
      </c>
      <c r="AD25">
        <f t="shared" si="9"/>
      </c>
      <c r="AE25">
        <f t="shared" si="10"/>
      </c>
      <c r="AF25">
        <f t="shared" si="11"/>
      </c>
      <c r="AG25">
        <f t="shared" si="12"/>
      </c>
      <c r="AH25">
        <f t="shared" si="13"/>
      </c>
      <c r="AI25">
        <f t="shared" si="14"/>
      </c>
      <c r="AJ25">
        <f t="shared" si="15"/>
      </c>
      <c r="AK25">
        <f t="shared" si="16"/>
      </c>
      <c r="AL25">
        <f t="shared" si="17"/>
      </c>
      <c r="AM25">
        <f t="shared" si="18"/>
      </c>
      <c r="AN25">
        <f t="shared" si="19"/>
      </c>
      <c r="AO25">
        <f t="shared" si="20"/>
      </c>
      <c r="AP25">
        <f t="shared" si="21"/>
      </c>
      <c r="AQ25">
        <f t="shared" si="22"/>
      </c>
      <c r="AR25">
        <f t="shared" si="23"/>
        <v>0.5</v>
      </c>
      <c r="AS25">
        <f t="shared" si="25"/>
        <v>3.411875830701143</v>
      </c>
    </row>
    <row r="26" spans="1:46" ht="12">
      <c r="A26">
        <f t="shared" si="26"/>
        <v>10</v>
      </c>
      <c r="B26">
        <v>0</v>
      </c>
      <c r="C26">
        <f>IF(($B$1*$A26^$H$1+(1-$K$1)*$A26-C$5)&gt;0,LN($B$1*$A26^$H$1+(1-$K$1)*$A26-C$5)+$E$1*C6,-1000)</f>
        <v>3.4379399177492527</v>
      </c>
      <c r="D26">
        <f aca="true" t="shared" si="44" ref="D26:V26">IF(($B$1*$A26^$H$1+(1-$K$1)*$A26-D$5)&gt;0,LN($B$1*$A26^$H$1+(1-$K$1)*$A26-D$5)+$E$1*D6,-1000)</f>
        <v>3.421744065467983</v>
      </c>
      <c r="E26">
        <f t="shared" si="44"/>
        <v>3.4052815833338053</v>
      </c>
      <c r="F26">
        <f t="shared" si="44"/>
        <v>3.38854354521884</v>
      </c>
      <c r="G26">
        <f t="shared" si="44"/>
        <v>3.371520569115479</v>
      </c>
      <c r="H26">
        <f t="shared" si="44"/>
        <v>3.3542027855540537</v>
      </c>
      <c r="I26">
        <f t="shared" si="44"/>
        <v>3.336579803237285</v>
      </c>
      <c r="J26">
        <f t="shared" si="44"/>
        <v>3.3186406715919037</v>
      </c>
      <c r="K26">
        <f t="shared" si="44"/>
        <v>3.3003738398994953</v>
      </c>
      <c r="L26">
        <f t="shared" si="44"/>
        <v>3.2817671126246295</v>
      </c>
      <c r="M26">
        <f t="shared" si="44"/>
        <v>3.2628076005075966</v>
      </c>
      <c r="N26">
        <f t="shared" si="44"/>
        <v>3.2434816669305597</v>
      </c>
      <c r="O26">
        <f t="shared" si="44"/>
        <v>3.2237748689981407</v>
      </c>
      <c r="P26">
        <f t="shared" si="44"/>
        <v>3.203671892694787</v>
      </c>
      <c r="Q26">
        <f t="shared" si="44"/>
        <v>3.183156481389673</v>
      </c>
      <c r="R26">
        <f t="shared" si="44"/>
        <v>3.1622113568529446</v>
      </c>
      <c r="S26">
        <f t="shared" si="44"/>
        <v>3.14081813182186</v>
      </c>
      <c r="T26">
        <f t="shared" si="44"/>
        <v>3.1189572130082226</v>
      </c>
      <c r="U26">
        <f t="shared" si="44"/>
        <v>3.096607693265012</v>
      </c>
      <c r="V26">
        <f t="shared" si="44"/>
        <v>3.073747231424897</v>
      </c>
      <c r="W26">
        <f t="shared" si="2"/>
        <v>3.4379399177492527</v>
      </c>
      <c r="X26">
        <f t="shared" si="3"/>
        <v>0.5</v>
      </c>
      <c r="Y26">
        <f t="shared" si="4"/>
      </c>
      <c r="Z26">
        <f t="shared" si="5"/>
      </c>
      <c r="AA26">
        <f t="shared" si="6"/>
      </c>
      <c r="AB26">
        <f t="shared" si="7"/>
      </c>
      <c r="AC26">
        <f t="shared" si="8"/>
      </c>
      <c r="AD26">
        <f t="shared" si="9"/>
      </c>
      <c r="AE26">
        <f t="shared" si="10"/>
      </c>
      <c r="AF26">
        <f t="shared" si="11"/>
      </c>
      <c r="AG26">
        <f t="shared" si="12"/>
      </c>
      <c r="AH26">
        <f t="shared" si="13"/>
      </c>
      <c r="AI26">
        <f t="shared" si="14"/>
      </c>
      <c r="AJ26">
        <f t="shared" si="15"/>
      </c>
      <c r="AK26">
        <f t="shared" si="16"/>
      </c>
      <c r="AL26">
        <f t="shared" si="17"/>
      </c>
      <c r="AM26">
        <f t="shared" si="18"/>
      </c>
      <c r="AN26">
        <f t="shared" si="19"/>
      </c>
      <c r="AO26">
        <f t="shared" si="20"/>
      </c>
      <c r="AP26">
        <f t="shared" si="21"/>
      </c>
      <c r="AQ26">
        <f t="shared" si="22"/>
      </c>
      <c r="AR26">
        <f t="shared" si="23"/>
        <v>0.5</v>
      </c>
      <c r="AS26">
        <f t="shared" si="25"/>
        <v>3.4379399177492527</v>
      </c>
      <c r="AT26">
        <f>MAX(AS7:AS26)</f>
        <v>3.4379399177492527</v>
      </c>
    </row>
    <row r="30" spans="1:2" ht="12">
      <c r="A30">
        <v>0</v>
      </c>
      <c r="B30">
        <v>0</v>
      </c>
    </row>
    <row r="31" spans="1:2" ht="12">
      <c r="A31">
        <v>0.5</v>
      </c>
      <c r="B31">
        <f aca="true" t="shared" si="45" ref="B31:B50">$H$1*$E$1*$B$1*A31^$H$1</f>
        <v>1.7677669529663689</v>
      </c>
    </row>
    <row r="32" spans="1:2" ht="12">
      <c r="A32">
        <f>A31+0.5</f>
        <v>1</v>
      </c>
      <c r="B32">
        <f t="shared" si="45"/>
        <v>2.5</v>
      </c>
    </row>
    <row r="33" spans="1:2" ht="12">
      <c r="A33">
        <f aca="true" t="shared" si="46" ref="A32:A50">A32+0.5</f>
        <v>1.5</v>
      </c>
      <c r="B33">
        <f t="shared" si="45"/>
        <v>3.0618621784789726</v>
      </c>
    </row>
    <row r="34" spans="1:2" ht="12">
      <c r="A34">
        <f t="shared" si="46"/>
        <v>2</v>
      </c>
      <c r="B34">
        <f t="shared" si="45"/>
        <v>3.5355339059327378</v>
      </c>
    </row>
    <row r="35" spans="1:2" ht="12">
      <c r="A35">
        <f t="shared" si="46"/>
        <v>2.5</v>
      </c>
      <c r="B35">
        <f t="shared" si="45"/>
        <v>3.9528470752104745</v>
      </c>
    </row>
    <row r="36" spans="1:2" ht="12">
      <c r="A36">
        <f t="shared" si="46"/>
        <v>3</v>
      </c>
      <c r="B36">
        <f t="shared" si="45"/>
        <v>4.330127018922193</v>
      </c>
    </row>
    <row r="37" spans="1:2" ht="12">
      <c r="A37">
        <f t="shared" si="46"/>
        <v>3.5</v>
      </c>
      <c r="B37">
        <f t="shared" si="45"/>
        <v>4.677071733467427</v>
      </c>
    </row>
    <row r="38" spans="1:2" ht="12">
      <c r="A38">
        <f t="shared" si="46"/>
        <v>4</v>
      </c>
      <c r="B38">
        <f t="shared" si="45"/>
        <v>5</v>
      </c>
    </row>
    <row r="39" spans="1:2" ht="12">
      <c r="A39">
        <f t="shared" si="46"/>
        <v>4.5</v>
      </c>
      <c r="B39">
        <f t="shared" si="45"/>
        <v>5.303300858899106</v>
      </c>
    </row>
    <row r="40" spans="1:2" ht="12">
      <c r="A40">
        <f t="shared" si="46"/>
        <v>5</v>
      </c>
      <c r="B40">
        <f t="shared" si="45"/>
        <v>5.5901699437494745</v>
      </c>
    </row>
    <row r="41" spans="1:2" ht="12">
      <c r="A41">
        <f t="shared" si="46"/>
        <v>5.5</v>
      </c>
      <c r="B41">
        <f t="shared" si="45"/>
        <v>5.863019699779287</v>
      </c>
    </row>
    <row r="42" spans="1:2" ht="12">
      <c r="A42">
        <f t="shared" si="46"/>
        <v>6</v>
      </c>
      <c r="B42">
        <f t="shared" si="45"/>
        <v>6.123724356957945</v>
      </c>
    </row>
    <row r="43" spans="1:2" ht="12">
      <c r="A43">
        <f t="shared" si="46"/>
        <v>6.5</v>
      </c>
      <c r="B43">
        <f t="shared" si="45"/>
        <v>6.373774391990981</v>
      </c>
    </row>
    <row r="44" spans="1:2" ht="12">
      <c r="A44">
        <f t="shared" si="46"/>
        <v>7</v>
      </c>
      <c r="B44">
        <f t="shared" si="45"/>
        <v>6.614378277661476</v>
      </c>
    </row>
    <row r="45" spans="1:2" ht="12">
      <c r="A45">
        <f t="shared" si="46"/>
        <v>7.5</v>
      </c>
      <c r="B45">
        <f t="shared" si="45"/>
        <v>6.846531968814577</v>
      </c>
    </row>
    <row r="46" spans="1:2" ht="12">
      <c r="A46">
        <f t="shared" si="46"/>
        <v>8</v>
      </c>
      <c r="B46">
        <f t="shared" si="45"/>
        <v>7.0710678118654755</v>
      </c>
    </row>
    <row r="47" spans="1:2" ht="12">
      <c r="A47">
        <f t="shared" si="46"/>
        <v>8.5</v>
      </c>
      <c r="B47">
        <f t="shared" si="45"/>
        <v>7.2886898685566255</v>
      </c>
    </row>
    <row r="48" spans="1:2" ht="12">
      <c r="A48">
        <f t="shared" si="46"/>
        <v>9</v>
      </c>
      <c r="B48">
        <f t="shared" si="45"/>
        <v>7.5</v>
      </c>
    </row>
    <row r="49" spans="1:2" ht="12">
      <c r="A49">
        <f t="shared" si="46"/>
        <v>9.5</v>
      </c>
      <c r="B49">
        <f t="shared" si="45"/>
        <v>7.70551750371122</v>
      </c>
    </row>
    <row r="50" spans="1:2" ht="12">
      <c r="A50">
        <f t="shared" si="46"/>
        <v>10</v>
      </c>
      <c r="B50">
        <f t="shared" si="45"/>
        <v>7.905694150420949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J. Kehoe</dc:creator>
  <cp:keywords/>
  <dc:description/>
  <cp:lastModifiedBy>Timothy Kehoe</cp:lastModifiedBy>
  <dcterms:created xsi:type="dcterms:W3CDTF">2009-10-13T17:17:07Z</dcterms:created>
  <dcterms:modified xsi:type="dcterms:W3CDTF">2019-10-02T03:18:14Z</dcterms:modified>
  <cp:category/>
  <cp:version/>
  <cp:contentType/>
  <cp:contentStatus/>
</cp:coreProperties>
</file>